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filterPrivacy="1" defaultThemeVersion="166925"/>
  <bookViews>
    <workbookView xWindow="65416" yWindow="65416" windowWidth="29040" windowHeight="15840" tabRatio="692" activeTab="0"/>
  </bookViews>
  <sheets>
    <sheet name="PLANILHA ORCAMENTARIA" sheetId="13" r:id="rId1"/>
    <sheet name="COMPOSICOES" sheetId="14" r:id="rId2"/>
    <sheet name="CRONOGRAMA" sheetId="10" r:id="rId3"/>
    <sheet name="B.D.I  DESONERADO" sheetId="15" r:id="rId4"/>
    <sheet name="ENC.SOC." sheetId="17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 localSheetId="4">#REF!</definedName>
    <definedName name="\0">#REF!</definedName>
    <definedName name="\c" localSheetId="4">#REF!</definedName>
    <definedName name="\c">#REF!</definedName>
    <definedName name="\c1" localSheetId="4">#REF!</definedName>
    <definedName name="\c1">#REF!</definedName>
    <definedName name="\d" localSheetId="4">#REF!</definedName>
    <definedName name="\d">#REF!</definedName>
    <definedName name="\f">#N/A</definedName>
    <definedName name="\p">#N/A</definedName>
    <definedName name="\q">#REF!</definedName>
    <definedName name="\R">#REF!</definedName>
    <definedName name="\s">#REF!</definedName>
    <definedName name="\x">#REF!</definedName>
    <definedName name="\Z" localSheetId="4">#REF!</definedName>
    <definedName name="\Z">#REF!</definedName>
    <definedName name="_____________BOR1">#REF!</definedName>
    <definedName name="___________BOR1">#REF!</definedName>
    <definedName name="__________BOR1">#REF!</definedName>
    <definedName name="_________BOR1">#REF!</definedName>
    <definedName name="________BOR1">#REF!</definedName>
    <definedName name="_______BOR1">#REF!</definedName>
    <definedName name="_______TR2">#REF!</definedName>
    <definedName name="_______wal1">#REF!</definedName>
    <definedName name="_______wal11">#REF!</definedName>
    <definedName name="_______wal13">#REF!</definedName>
    <definedName name="_______wal14">#REF!</definedName>
    <definedName name="_______wal15">#REF!</definedName>
    <definedName name="_______wal2">#REF!</definedName>
    <definedName name="_______wal5">#REF!</definedName>
    <definedName name="_______wal6">#REF!</definedName>
    <definedName name="_______wal7">#REF!</definedName>
    <definedName name="_______wal8">#REF!</definedName>
    <definedName name="_______wal9">#REF!</definedName>
    <definedName name="______BOR1">#REF!</definedName>
    <definedName name="______TR2">#REF!</definedName>
    <definedName name="______wal1" localSheetId="4">#REF!</definedName>
    <definedName name="______wal1">#REF!</definedName>
    <definedName name="______wal11" localSheetId="4">#REF!</definedName>
    <definedName name="______wal11">#REF!</definedName>
    <definedName name="______wal12">#REF!</definedName>
    <definedName name="______wal13">#REF!</definedName>
    <definedName name="______wal14">#REF!</definedName>
    <definedName name="______wal15">#REF!</definedName>
    <definedName name="______wal2">#REF!</definedName>
    <definedName name="______wal3">#REF!</definedName>
    <definedName name="______wal5">#REF!</definedName>
    <definedName name="______wal6">#REF!</definedName>
    <definedName name="______wal7">#REF!</definedName>
    <definedName name="______wal8">#REF!</definedName>
    <definedName name="______wal9">#REF!</definedName>
    <definedName name="_____BOR1">#REF!</definedName>
    <definedName name="_____MAT1" localSheetId="4">#REF!</definedName>
    <definedName name="_____MAT1">#REF!</definedName>
    <definedName name="_____TR2" localSheetId="4">#REF!</definedName>
    <definedName name="_____TR2">#REF!</definedName>
    <definedName name="_____wal1" localSheetId="4">#REF!</definedName>
    <definedName name="_____wal1">#REF!</definedName>
    <definedName name="_____wal10">#REF!</definedName>
    <definedName name="_____wal11">#REF!</definedName>
    <definedName name="_____wal12">#REF!</definedName>
    <definedName name="_____wal13">#REF!</definedName>
    <definedName name="_____wal14">#REF!</definedName>
    <definedName name="_____wal15">#REF!</definedName>
    <definedName name="_____wal16">#REF!</definedName>
    <definedName name="_____wal2">#REF!</definedName>
    <definedName name="_____wal3">#REF!</definedName>
    <definedName name="_____wal5">#REF!</definedName>
    <definedName name="_____wal6">#REF!</definedName>
    <definedName name="_____wal7">#REF!</definedName>
    <definedName name="_____wal8">#REF!</definedName>
    <definedName name="_____wal9">#REF!</definedName>
    <definedName name="____BOR1">#REF!</definedName>
    <definedName name="____MAT1" localSheetId="4">#REF!</definedName>
    <definedName name="____MAT1">#REF!</definedName>
    <definedName name="____Q100000" localSheetId="4">#REF!</definedName>
    <definedName name="____Q100000">#REF!</definedName>
    <definedName name="____Q80000" localSheetId="4">#REF!</definedName>
    <definedName name="____Q80000">#REF!</definedName>
    <definedName name="____r">#REF!</definedName>
    <definedName name="____RAN1">#REF!</definedName>
    <definedName name="____TIT1">#REF!</definedName>
    <definedName name="____TIT2">#REF!</definedName>
    <definedName name="____TR2">#REF!</definedName>
    <definedName name="____wal1">#REF!</definedName>
    <definedName name="____wal10">#REF!</definedName>
    <definedName name="____wal11">#REF!</definedName>
    <definedName name="____wal12">#REF!</definedName>
    <definedName name="____wal13">#REF!</definedName>
    <definedName name="____wal14">#REF!</definedName>
    <definedName name="____wal15">#REF!</definedName>
    <definedName name="____wal16">#REF!</definedName>
    <definedName name="____wal2">#REF!</definedName>
    <definedName name="____wal3">#REF!</definedName>
    <definedName name="____wal5">#REF!</definedName>
    <definedName name="____wal6">#REF!</definedName>
    <definedName name="____wal7">#REF!</definedName>
    <definedName name="____wal8">#REF!</definedName>
    <definedName name="____wal9">#REF!</definedName>
    <definedName name="___BOR1">#REF!</definedName>
    <definedName name="___ede2" localSheetId="4">#REF!</definedName>
    <definedName name="___ede2">#REF!</definedName>
    <definedName name="___MAT1" localSheetId="4">#REF!</definedName>
    <definedName name="___MAT1">#REF!</definedName>
    <definedName name="___r" localSheetId="4">#REF!</definedName>
    <definedName name="___r">#REF!</definedName>
    <definedName name="___RAN1">#REF!</definedName>
    <definedName name="___TIT1">#REF!</definedName>
    <definedName name="___TIT2">#REF!</definedName>
    <definedName name="___TR2">#REF!</definedName>
    <definedName name="___wal1">#REF!</definedName>
    <definedName name="___wal10">#REF!</definedName>
    <definedName name="___wal11">#REF!</definedName>
    <definedName name="___wal12">#REF!</definedName>
    <definedName name="___wal13">#REF!</definedName>
    <definedName name="___wal14">#REF!</definedName>
    <definedName name="___wal15">#REF!</definedName>
    <definedName name="___wal16">#REF!</definedName>
    <definedName name="___wal2">#REF!</definedName>
    <definedName name="___wal3">#REF!</definedName>
    <definedName name="___wal5">#REF!</definedName>
    <definedName name="___wal6">#REF!</definedName>
    <definedName name="___wal7">#REF!</definedName>
    <definedName name="___wal8">#REF!</definedName>
    <definedName name="___wal9">#REF!</definedName>
    <definedName name="__123Graph_A" hidden="1">#REF!</definedName>
    <definedName name="__123Graph_B" hidden="1">#REF!</definedName>
    <definedName name="__123Graph_C" hidden="1">#REF!</definedName>
    <definedName name="__123Graph_D" hidden="1">'[2]Etapa Única'!$C$125:$C$134</definedName>
    <definedName name="__123Graph_E" hidden="1">'[2]Etapa Única'!$E$125:$E$134</definedName>
    <definedName name="__123Graph_X" localSheetId="4" hidden="1">#REF!</definedName>
    <definedName name="__123Graph_X" hidden="1">#REF!</definedName>
    <definedName name="__Abr1" localSheetId="4">#REF!</definedName>
    <definedName name="__Abr1">#REF!</definedName>
    <definedName name="__Ago1" localSheetId="4">#REF!</definedName>
    <definedName name="__Ago1">#REF!</definedName>
    <definedName name="__BOR1" localSheetId="4">#REF!</definedName>
    <definedName name="__BOR1">#REF!</definedName>
    <definedName name="__Brz1" localSheetId="4">#REF!</definedName>
    <definedName name="__Brz1">#REF!</definedName>
    <definedName name="__Brz2" localSheetId="4">#REF!</definedName>
    <definedName name="__Brz2">#REF!</definedName>
    <definedName name="__Dez1" localSheetId="4">#REF!</definedName>
    <definedName name="__Dez1">#REF!</definedName>
    <definedName name="__ede2">#REF!</definedName>
    <definedName name="__Fev1">#REF!</definedName>
    <definedName name="__Jan1">#REF!</definedName>
    <definedName name="__Jul1">#REF!</definedName>
    <definedName name="__Jun1">#REF!</definedName>
    <definedName name="__Mai1">#REF!</definedName>
    <definedName name="__Mar1">#REF!</definedName>
    <definedName name="__MAT1">#REF!</definedName>
    <definedName name="__Nov1">#REF!</definedName>
    <definedName name="__Out1">#REF!</definedName>
    <definedName name="__Q100000">#REF!</definedName>
    <definedName name="__Q80000">#REF!</definedName>
    <definedName name="__r">#REF!</definedName>
    <definedName name="__RAN1">#REF!</definedName>
    <definedName name="__RE">#REF!</definedName>
    <definedName name="__Set1">#REF!</definedName>
    <definedName name="__TIT1">#REF!</definedName>
    <definedName name="__TIT2">#REF!</definedName>
    <definedName name="__TR2">#REF!</definedName>
    <definedName name="__wal1">#REF!</definedName>
    <definedName name="__wal10">#REF!</definedName>
    <definedName name="__wal11">#REF!</definedName>
    <definedName name="__wal12">#REF!</definedName>
    <definedName name="__wal13">#REF!</definedName>
    <definedName name="__wal14">#REF!</definedName>
    <definedName name="__wal15">#REF!</definedName>
    <definedName name="__wal16">#REF!</definedName>
    <definedName name="__wal2">#REF!</definedName>
    <definedName name="__wal3">#REF!</definedName>
    <definedName name="__wal5">#REF!</definedName>
    <definedName name="__wal6">#REF!</definedName>
    <definedName name="__wal7">#REF!</definedName>
    <definedName name="__wal8">#REF!</definedName>
    <definedName name="__wal9">#REF!</definedName>
    <definedName name="_0">#N/A</definedName>
    <definedName name="_0_1">NA()</definedName>
    <definedName name="_0_1_1">NA()</definedName>
    <definedName name="_0_11">NA()</definedName>
    <definedName name="_0_4">NA()</definedName>
    <definedName name="_01_01_2005">'[3]Prazo OK'!A1,'[3]Prazo OK'!A2</definedName>
    <definedName name="_1Excel_BuiltIn_Print_Area_1_1" localSheetId="4">#REF!</definedName>
    <definedName name="_1Excel_BuiltIn_Print_Area_1_1">#REF!</definedName>
    <definedName name="_1Excel_BuiltIn_Print_Area_1_1_1_1_1" localSheetId="4">#REF!</definedName>
    <definedName name="_1Excel_BuiltIn_Print_Area_1_1_1_1_1">#REF!</definedName>
    <definedName name="_2Excel_BuiltIn_Print_Area_1_1" localSheetId="4">#REF!</definedName>
    <definedName name="_2Excel_BuiltIn_Print_Area_1_1">#REF!</definedName>
    <definedName name="_2Excel_BuiltIn_Print_Area_1_1_1_1_1_1">#REF!</definedName>
    <definedName name="_3UWGDHJIWSK">#REF!</definedName>
    <definedName name="_Abr1">#REF!</definedName>
    <definedName name="_Ago1">#REF!</definedName>
    <definedName name="_BD2">#REF!</definedName>
    <definedName name="_BD2_11">NA()</definedName>
    <definedName name="_BD2_12" localSheetId="4">#REF!</definedName>
    <definedName name="_BD2_12">#REF!</definedName>
    <definedName name="_BD2_3" localSheetId="4">#REF!</definedName>
    <definedName name="_BD2_3">#REF!</definedName>
    <definedName name="_BD2_4" localSheetId="4">#REF!</definedName>
    <definedName name="_BD2_4">#REF!</definedName>
    <definedName name="_BOR1" localSheetId="4">#REF!</definedName>
    <definedName name="_BOR1">#REF!</definedName>
    <definedName name="_Brz1" localSheetId="4">#REF!</definedName>
    <definedName name="_Brz1">#REF!</definedName>
    <definedName name="_Brz2" localSheetId="4">#REF!</definedName>
    <definedName name="_Brz2">#REF!</definedName>
    <definedName name="_c" localSheetId="4">#REF!</definedName>
    <definedName name="_c">#REF!</definedName>
    <definedName name="_c_1">NA()</definedName>
    <definedName name="_c_1_1">NA()</definedName>
    <definedName name="_c_11">NA()</definedName>
    <definedName name="_c_4">NA()</definedName>
    <definedName name="_composição" localSheetId="4">#REF!</definedName>
    <definedName name="_composição">#REF!</definedName>
    <definedName name="_cpu16a21" localSheetId="4">#REF!</definedName>
    <definedName name="_cpu16a21">#REF!</definedName>
    <definedName name="_Cria_Lista_.CriaLista">#N/A</definedName>
    <definedName name="_Cria_Lista_.CriaLista_11">#N/A</definedName>
    <definedName name="_Cria_Lista_.CriaLista_13">#N/A</definedName>
    <definedName name="_Cria_Lista_.CriaLista_3">#N/A</definedName>
    <definedName name="_CriaCópia_.CriaCópia">#N/A</definedName>
    <definedName name="_CriaCópia_.CriaCópia_11">#N/A</definedName>
    <definedName name="_CriaCópia_.CriaCópia_13">#N/A</definedName>
    <definedName name="_CriaCópia_.CriaCópia_3">#N/A</definedName>
    <definedName name="_d" localSheetId="4">#REF!</definedName>
    <definedName name="_d">#REF!</definedName>
    <definedName name="_d_1">NA()</definedName>
    <definedName name="_d_1_1">NA()</definedName>
    <definedName name="_d_11">NA()</definedName>
    <definedName name="_d_4">NA()</definedName>
    <definedName name="_Dez1" localSheetId="4">#REF!</definedName>
    <definedName name="_Dez1">#REF!</definedName>
    <definedName name="_ede2" localSheetId="4">#REF!</definedName>
    <definedName name="_ede2">#REF!</definedName>
    <definedName name="_f" localSheetId="4">#REF!</definedName>
    <definedName name="_f">#REF!</definedName>
    <definedName name="_Fev1">#REF!</definedName>
    <definedName name="_Fill" hidden="1">#REF!</definedName>
    <definedName name="_Jan1">#REF!</definedName>
    <definedName name="_Jul1">#REF!</definedName>
    <definedName name="_Jun1">#REF!</definedName>
    <definedName name="_Key1" hidden="1">#REF!</definedName>
    <definedName name="_KEY2" hidden="1">#REF!</definedName>
    <definedName name="_Mai1">#REF!</definedName>
    <definedName name="_Mar1">#REF!</definedName>
    <definedName name="_MAT1">#REF!</definedName>
    <definedName name="_mat2">#REF!</definedName>
    <definedName name="_MAT3">#REF!</definedName>
    <definedName name="_MM" hidden="1">#REF!</definedName>
    <definedName name="_Nov1">#REF!</definedName>
    <definedName name="_Order1" hidden="1">255</definedName>
    <definedName name="_Out1" localSheetId="4">#REF!</definedName>
    <definedName name="_Out1">#REF!</definedName>
    <definedName name="_p" localSheetId="4">#REF!</definedName>
    <definedName name="_p">#REF!</definedName>
    <definedName name="_q" localSheetId="4">#REF!</definedName>
    <definedName name="_q">#REF!</definedName>
    <definedName name="_q_1">NA()</definedName>
    <definedName name="_q_1_1">NA()</definedName>
    <definedName name="_q_11">NA()</definedName>
    <definedName name="_q_4">NA()</definedName>
    <definedName name="_Q100000" localSheetId="4">#REF!</definedName>
    <definedName name="_Q100000">#REF!</definedName>
    <definedName name="_Q80000" localSheetId="4">#REF!</definedName>
    <definedName name="_Q80000">#REF!</definedName>
    <definedName name="_r" localSheetId="4">#REF!</definedName>
    <definedName name="_r">#REF!</definedName>
    <definedName name="_RAN1">#REF!</definedName>
    <definedName name="_REM1">#REF!</definedName>
    <definedName name="_REMO1">#REF!</definedName>
    <definedName name="_REMO2">#REF!</definedName>
    <definedName name="_RESUMO" localSheetId="4" hidden="1">{#N/A,#N/A,FALSE,"Plan1"}</definedName>
    <definedName name="_RESUMO" hidden="1">{#N/A,#N/A,FALSE,"Plan1"}</definedName>
    <definedName name="_s">#REF!</definedName>
    <definedName name="_s_1">NA()</definedName>
    <definedName name="_s_1_1">NA()</definedName>
    <definedName name="_s_11">NA()</definedName>
    <definedName name="_s_4">NA()</definedName>
    <definedName name="_Set1" localSheetId="4">#REF!</definedName>
    <definedName name="_Set1">#REF!</definedName>
    <definedName name="_Sort" localSheetId="4" hidden="1">#REF!</definedName>
    <definedName name="_Sort" hidden="1">#REF!</definedName>
    <definedName name="_TIT1" localSheetId="4">#REF!</definedName>
    <definedName name="_TIT1">#REF!</definedName>
    <definedName name="_TIT2">#REF!</definedName>
    <definedName name="_TR2">#REF!</definedName>
    <definedName name="_wal1">#REF!</definedName>
    <definedName name="_wal10">#REF!</definedName>
    <definedName name="_wal11">#REF!</definedName>
    <definedName name="_wal12">#REF!</definedName>
    <definedName name="_wal13">#REF!</definedName>
    <definedName name="_wal14">#REF!</definedName>
    <definedName name="_wal15">#REF!</definedName>
    <definedName name="_wal16">#REF!</definedName>
    <definedName name="_wal2">#REF!</definedName>
    <definedName name="_wal3">#REF!</definedName>
    <definedName name="_wal5">#REF!</definedName>
    <definedName name="_wal6">#REF!</definedName>
    <definedName name="_wal7">#REF!</definedName>
    <definedName name="_wal8">#REF!</definedName>
    <definedName name="_wal9">#REF!</definedName>
    <definedName name="_x">#REF!</definedName>
    <definedName name="_x_1">NA()</definedName>
    <definedName name="_x_1_1">NA()</definedName>
    <definedName name="_x_11">NA()</definedName>
    <definedName name="_x_4">NA()</definedName>
    <definedName name="A" localSheetId="4">#REF!</definedName>
    <definedName name="A">#REF!</definedName>
    <definedName name="A_11">NA()</definedName>
    <definedName name="A_12" localSheetId="4">#REF!</definedName>
    <definedName name="A_12">#REF!</definedName>
    <definedName name="A_3" localSheetId="4">#REF!</definedName>
    <definedName name="A_3">#REF!</definedName>
    <definedName name="A_4" localSheetId="4">#REF!</definedName>
    <definedName name="A_4">#REF!</definedName>
    <definedName name="aaa">#REF!</definedName>
    <definedName name="aaa_bbbbb_ccccc_dddd">#REF!</definedName>
    <definedName name="AAAA">#REF!</definedName>
    <definedName name="AAAAA" localSheetId="4">#REF!</definedName>
    <definedName name="AAAAA">#REF!</definedName>
    <definedName name="AAAAA_KKK">#REF!</definedName>
    <definedName name="AAAAAAA" localSheetId="4">#REF!</definedName>
    <definedName name="AAAAAAA">#REF!</definedName>
    <definedName name="aacd" localSheetId="4">#REF!</definedName>
    <definedName name="aacd">#REF!</definedName>
    <definedName name="abc" localSheetId="4">#REF!</definedName>
    <definedName name="abc">#REF!</definedName>
    <definedName name="ACESSO" localSheetId="4" hidden="1">{#N/A,#N/A,FALSE,"Plan1"}</definedName>
    <definedName name="ACESSO" hidden="1">{#N/A,#N/A,FALSE,"Plan1"}</definedName>
    <definedName name="acha.coluna" localSheetId="4">#REF!</definedName>
    <definedName name="acha.coluna">#REF!</definedName>
    <definedName name="acha.dados" localSheetId="4">#REF!</definedName>
    <definedName name="acha.dados">#REF!</definedName>
    <definedName name="acha.linha" localSheetId="4">#REF!</definedName>
    <definedName name="acha.linha">#REF!</definedName>
    <definedName name="ACIDO">#REF!</definedName>
    <definedName name="AÇO">#REF!</definedName>
    <definedName name="AÇO_CA_50_3_16" localSheetId="4">#REF!</definedName>
    <definedName name="AÇO_CA_50_3_16">#REF!</definedName>
    <definedName name="Acomp" localSheetId="4">#REF!</definedName>
    <definedName name="Acomp">#REF!</definedName>
    <definedName name="ad" localSheetId="4">#REF!</definedName>
    <definedName name="ad">#REF!</definedName>
    <definedName name="ADE">#REF!</definedName>
    <definedName name="aden">#REF!</definedName>
    <definedName name="ADESIVO_PVC">#REF!</definedName>
    <definedName name="ADIDAS" localSheetId="4" hidden="1">{#N/A,#N/A,FALSE,"Plan1"}</definedName>
    <definedName name="ADIDAS" hidden="1">{#N/A,#N/A,FALSE,"Plan1"}</definedName>
    <definedName name="aet">#REF!</definedName>
    <definedName name="aetret" localSheetId="4">#REF!</definedName>
    <definedName name="aetret">#REF!</definedName>
    <definedName name="Afastamento">0.5</definedName>
    <definedName name="agora">#REF!</definedName>
    <definedName name="agua">#REF!</definedName>
    <definedName name="AGUA_10LT">#REF!</definedName>
    <definedName name="AGUARRAZ">#REF!</definedName>
    <definedName name="ahssxiuqshxis">#REF!</definedName>
    <definedName name="ajaj" localSheetId="4">#REF!</definedName>
    <definedName name="ajaj">#REF!</definedName>
    <definedName name="AJUDANTE" localSheetId="4">#REF!</definedName>
    <definedName name="AJUDANTE">#REF!</definedName>
    <definedName name="ALIZAR_MAD_LEI" localSheetId="4">#REF!</definedName>
    <definedName name="ALIZAR_MAD_LEI">#REF!</definedName>
    <definedName name="AMONIA">#REF!</definedName>
    <definedName name="Ano">#REF!</definedName>
    <definedName name="anscount" hidden="1">3</definedName>
    <definedName name="APRENDIZ" localSheetId="4">{"total","SUM(total)","YNNNN",FALSE}</definedName>
    <definedName name="APRENDIZ">{"total","SUM(total)","YNNNN",FALSE}</definedName>
    <definedName name="AQKSNWKDNLWKQD">#REF!</definedName>
    <definedName name="AQUA">#REF!</definedName>
    <definedName name="ARAME_RECOZIDO">'[7]Insumos'!$I$22</definedName>
    <definedName name="_xlnm.Print_Area" localSheetId="3">'B.D.I  DESONERADO'!$A$1:$K$31</definedName>
    <definedName name="_xlnm.Print_Area" localSheetId="1">'COMPOSICOES'!$B$1:$L$164</definedName>
    <definedName name="_xlnm.Print_Area" localSheetId="2">'CRONOGRAMA'!$B$1:$P$27</definedName>
    <definedName name="_xlnm.Print_Area" localSheetId="4">'ENC.SOC.'!$B$1:$J$44</definedName>
    <definedName name="_xlnm.Print_Area" localSheetId="0">'PLANILHA ORCAMENTARIA'!$B$1:$K$37</definedName>
    <definedName name="Área_impressão_IM" localSheetId="4">#REF!</definedName>
    <definedName name="Área_impressão_IM">#REF!</definedName>
    <definedName name="Área_impressão_IM_11">NA()</definedName>
    <definedName name="Área_impressão_IM_12" localSheetId="4">#REF!</definedName>
    <definedName name="Área_impressão_IM_12">#REF!</definedName>
    <definedName name="Área_impressão_IM_3" localSheetId="4">#REF!</definedName>
    <definedName name="Área_impressão_IM_3">#REF!</definedName>
    <definedName name="Área_impressão_IM_4" localSheetId="4">#REF!</definedName>
    <definedName name="Área_impressão_IM_4">#REF!</definedName>
    <definedName name="AreaTeste">#REF!</definedName>
    <definedName name="AreaTeste2">#REF!</definedName>
    <definedName name="AREIA">#REF!</definedName>
    <definedName name="ARMAÇÃO_CONCRETO">#REF!</definedName>
    <definedName name="ARMADOR">#REF!</definedName>
    <definedName name="ARMARIO_90X60X17_CM">#REF!</definedName>
    <definedName name="ARROZ">#REF!</definedName>
    <definedName name="as" localSheetId="4">#REF!</definedName>
    <definedName name="as">#REF!</definedName>
    <definedName name="asa" localSheetId="4">#REF!</definedName>
    <definedName name="asa">#REF!</definedName>
    <definedName name="asd" localSheetId="4">#REF!</definedName>
    <definedName name="asd">#REF!</definedName>
    <definedName name="asda" localSheetId="4">#REF!</definedName>
    <definedName name="asda">#REF!</definedName>
    <definedName name="ASFASF" localSheetId="4">#REF!</definedName>
    <definedName name="ASFASF">#REF!</definedName>
    <definedName name="ASSENTO_PLASTICO" localSheetId="4">#REF!</definedName>
    <definedName name="ASSENTO_PLASTICO">#REF!</definedName>
    <definedName name="ASSSA" localSheetId="4">#REF!</definedName>
    <definedName name="ASSSA">#REF!</definedName>
    <definedName name="aszgfvcaszfv" localSheetId="4">#REF!</definedName>
    <definedName name="aszgfvcaszfv">#REF!</definedName>
    <definedName name="ATERRO_ARENOSO">#REF!</definedName>
    <definedName name="AUGUSTO" localSheetId="4">{"total","SUM(total)","YNNNN",FALSE}</definedName>
    <definedName name="AUGUSTO">{"total","SUM(total)","YNNNN",FALSE}</definedName>
    <definedName name="Auto_Abrir">#N/A</definedName>
    <definedName name="Auto_Abrir_11">#N/A</definedName>
    <definedName name="Auto_Abrir_13">#N/A</definedName>
    <definedName name="Auto_Abrir_3">#N/A</definedName>
    <definedName name="AUXILIARES" localSheetId="4">#REF!</definedName>
    <definedName name="AUXILIARES">#REF!</definedName>
    <definedName name="AVEFFD" localSheetId="4">#REF!</definedName>
    <definedName name="AVEFFD">#REF!</definedName>
    <definedName name="AYME" localSheetId="4">#REF!</definedName>
    <definedName name="AYME">#REF!</definedName>
    <definedName name="azaxc">#REF!</definedName>
    <definedName name="AZULEGISTA">#REF!</definedName>
    <definedName name="AZULEJO_15X15">#REF!</definedName>
    <definedName name="b">#REF!</definedName>
    <definedName name="BALSAS">#REF!</definedName>
    <definedName name="BANCO">#REF!</definedName>
    <definedName name="BANCO_11">NA()</definedName>
    <definedName name="BANCO_12" localSheetId="4">#REF!</definedName>
    <definedName name="BANCO_12">#REF!</definedName>
    <definedName name="BANCO_3" localSheetId="4">#REF!</definedName>
    <definedName name="BANCO_3">#REF!</definedName>
    <definedName name="BANCO_4" localSheetId="4">#REF!</definedName>
    <definedName name="BANCO_4">#REF!</definedName>
    <definedName name="Banco_dados_IM">#REF!</definedName>
    <definedName name="BARRA_DO_CORDA">#REF!</definedName>
    <definedName name="BARRO">'[7]Insumos'!$I$9</definedName>
    <definedName name="BB" localSheetId="4">#REF!</definedName>
    <definedName name="BB">#REF!</definedName>
    <definedName name="bbcla" localSheetId="4">#REF!</definedName>
    <definedName name="bbcla">#REF!</definedName>
    <definedName name="bdi" localSheetId="4">#REF!</definedName>
    <definedName name="bdi">#REF!</definedName>
    <definedName name="BDI_1" localSheetId="4">#REF!</definedName>
    <definedName name="BDI_1">#REF!</definedName>
    <definedName name="bdi_11">NA()</definedName>
    <definedName name="BEDSF" localSheetId="4" hidden="1">{#N/A,#N/A,FALSE,"Plan1"}</definedName>
    <definedName name="BEDSF" hidden="1">{#N/A,#N/A,FALSE,"Plan1"}</definedName>
    <definedName name="bfdvdf" localSheetId="4">#REF!</definedName>
    <definedName name="bfdvdf">#REF!</definedName>
    <definedName name="BL1_">#N/A</definedName>
    <definedName name="BLOCO.CONC.CELULAR.12" localSheetId="4">#REF!</definedName>
    <definedName name="BLOCO.CONC.CELULAR.12">#REF!</definedName>
    <definedName name="BLOCO.CONCRETO.14X19X39" localSheetId="4">#REF!</definedName>
    <definedName name="BLOCO.CONCRETO.14X19X39">#REF!</definedName>
    <definedName name="BLOCO.CONCRETO.19X19X39" localSheetId="4">#REF!</definedName>
    <definedName name="BLOCO.CONCRETO.19X19X39">#REF!</definedName>
    <definedName name="BLOCO.CONCRETO.9X19X39">#REF!</definedName>
    <definedName name="BLOCO_VIDRO">#REF!</definedName>
    <definedName name="Bloco1">#REF!</definedName>
    <definedName name="Bloco1.2">#REF!</definedName>
    <definedName name="Bloco1.3">#REF!</definedName>
    <definedName name="Bloco10">#REF!</definedName>
    <definedName name="Bloco11">#REF!</definedName>
    <definedName name="Bloco12">#REF!</definedName>
    <definedName name="Bloco13">#REF!</definedName>
    <definedName name="Bloco14">#REF!</definedName>
    <definedName name="Bloco15">#REF!</definedName>
    <definedName name="Bloco16">#REF!</definedName>
    <definedName name="Bloco17">#REF!</definedName>
    <definedName name="Bloco18">#REF!</definedName>
    <definedName name="Bloco19">#REF!</definedName>
    <definedName name="Bloco2">#REF!</definedName>
    <definedName name="Bloco20">#REF!</definedName>
    <definedName name="Bloco203">#REF!</definedName>
    <definedName name="Bloco21">#REF!</definedName>
    <definedName name="Bloco22">#REF!</definedName>
    <definedName name="Bloco23">#REF!</definedName>
    <definedName name="Bloco24">#REF!</definedName>
    <definedName name="Bloco25">#REF!</definedName>
    <definedName name="Bloco3">#REF!</definedName>
    <definedName name="Bloco4">#REF!</definedName>
    <definedName name="Bloco5">#REF!</definedName>
    <definedName name="Bloco6">#REF!</definedName>
    <definedName name="Bloco7">#REF!</definedName>
    <definedName name="Bloco8">#REF!</definedName>
    <definedName name="Bloco9">#REF!</definedName>
    <definedName name="BLOCOS" localSheetId="4" hidden="1">{#N/A,#N/A,FALSE,"Plan1"}</definedName>
    <definedName name="BLOCOS" hidden="1">{#N/A,#N/A,FALSE,"Plan1"}</definedName>
    <definedName name="BLUECHEASE" localSheetId="4">#REF!</definedName>
    <definedName name="BLUECHEASE">#REF!</definedName>
    <definedName name="bms">'[9]MEDIÇÃO SERVIÇOS INFRA'!$H$20:$AW$20</definedName>
    <definedName name="BOL" localSheetId="4">#REF!</definedName>
    <definedName name="BOL">#REF!</definedName>
    <definedName name="BOLA" localSheetId="4">#REF!</definedName>
    <definedName name="BOLA">#REF!</definedName>
    <definedName name="BOLATTA" localSheetId="4">#REF!</definedName>
    <definedName name="BOLATTA">#REF!</definedName>
    <definedName name="Bomba_putzmeister" localSheetId="4">#REF!</definedName>
    <definedName name="Bomba_putzmeister">#REF!</definedName>
    <definedName name="Bomba_putzmeister_11">NA()</definedName>
    <definedName name="Bomba_putzmeister_12" localSheetId="4">#REF!</definedName>
    <definedName name="Bomba_putzmeister_12">#REF!</definedName>
    <definedName name="Bomba_putzmeister_3" localSheetId="4">#REF!</definedName>
    <definedName name="Bomba_putzmeister_3">#REF!</definedName>
    <definedName name="Bomba_putzmeister_4" localSheetId="4">#REF!</definedName>
    <definedName name="Bomba_putzmeister_4">#REF!</definedName>
    <definedName name="BOR1_11">NA()</definedName>
    <definedName name="BOR1_12">NA()</definedName>
    <definedName name="BOR1_3">#N/A</definedName>
    <definedName name="BOR1_4">NA()</definedName>
    <definedName name="BRBELD" localSheetId="4" hidden="1">{#N/A,#N/A,FALSE,"Plan1"}</definedName>
    <definedName name="BRBELD" hidden="1">{#N/A,#N/A,FALSE,"Plan1"}</definedName>
    <definedName name="BRITA1" localSheetId="4">#REF!</definedName>
    <definedName name="BRITA1">#REF!</definedName>
    <definedName name="BVCX" localSheetId="4">#REF!</definedName>
    <definedName name="BVCX">#REF!</definedName>
    <definedName name="cabecBol" localSheetId="4">#REF!</definedName>
    <definedName name="cabecBol">#REF!</definedName>
    <definedName name="CABELINHO">#REF!</definedName>
    <definedName name="CAIXILHO_MAD_LEI">#REF!</definedName>
    <definedName name="CAL">#REF!</definedName>
    <definedName name="CAROLINA">#REF!</definedName>
    <definedName name="casas">#REF!</definedName>
    <definedName name="CASIO">#REF!</definedName>
    <definedName name="CASIO1">#REF!</definedName>
    <definedName name="Cat">#REF!</definedName>
    <definedName name="CCCCCCCC" localSheetId="4" hidden="1">{#N/A,#N/A,FALSE,"Plan1"}</definedName>
    <definedName name="CCCCCCCC" hidden="1">{#N/A,#N/A,FALSE,"Plan1"}</definedName>
    <definedName name="cdc" localSheetId="4">#REF!</definedName>
    <definedName name="cdc">#REF!</definedName>
    <definedName name="CélulaInicioPlanilha" localSheetId="4">#REF!</definedName>
    <definedName name="CélulaInicioPlanilha">#REF!</definedName>
    <definedName name="CELULAR" localSheetId="4" hidden="1">{#N/A,#N/A,FALSE,"Plan1"}</definedName>
    <definedName name="CELULAR" hidden="1">{#N/A,#N/A,FALSE,"Plan1"}</definedName>
    <definedName name="CélulaResumo" localSheetId="4">#REF!</definedName>
    <definedName name="CélulaResumo">#REF!</definedName>
    <definedName name="CERAMICA_30X30_PEI_IV" localSheetId="4">#REF!</definedName>
    <definedName name="CERAMICA_30X30_PEI_IV">#REF!</definedName>
    <definedName name="CERAMICA_30x30_PEI_V" localSheetId="4">#REF!</definedName>
    <definedName name="CERAMICA_30x30_PEI_V">#REF!</definedName>
    <definedName name="CHELSEA">#REF!</definedName>
    <definedName name="CHEVROLET" localSheetId="4">ROUND(#REF!*#REF!,2)</definedName>
    <definedName name="CHEVROLET">ROUND(#REF!*#REF!,2)</definedName>
    <definedName name="CIMENTO">#REF!</definedName>
    <definedName name="CIMENTO_BRANCO">#REF!</definedName>
    <definedName name="CIMENTO_COLA">#REF!</definedName>
    <definedName name="CÍRIO" localSheetId="4" hidden="1">{#N/A,#N/A,FALSE,"Plan1"}</definedName>
    <definedName name="CÍRIO" hidden="1">{#N/A,#N/A,FALSE,"Plan1"}</definedName>
    <definedName name="CLIENTE" localSheetId="4">#REF!</definedName>
    <definedName name="CLIENTE">#REF!</definedName>
    <definedName name="CLIPE">#REF!</definedName>
    <definedName name="COCA">#REF!</definedName>
    <definedName name="Código" localSheetId="4">#REF!</definedName>
    <definedName name="Código">#REF!</definedName>
    <definedName name="Código_11">NA()</definedName>
    <definedName name="Código_12" localSheetId="4">#REF!</definedName>
    <definedName name="Código_12">#REF!</definedName>
    <definedName name="Código_3" localSheetId="4">#REF!</definedName>
    <definedName name="Código_3">#REF!</definedName>
    <definedName name="Código_4" localSheetId="4">#REF!</definedName>
    <definedName name="Código_4">#REF!</definedName>
    <definedName name="CODO">#REF!</definedName>
    <definedName name="COLETOR">#REF!</definedName>
    <definedName name="COMP">#REF!</definedName>
    <definedName name="COMPENSA.PLAST">#REF!</definedName>
    <definedName name="COMPENSADO_RES_10MM">#REF!</definedName>
    <definedName name="COMPENSADO_RES_12MM">#REF!</definedName>
    <definedName name="COMPOSIÇÃO">#REF!</definedName>
    <definedName name="Comprimento_Equivalente">#REF!</definedName>
    <definedName name="concer">#REF!</definedName>
    <definedName name="CONCRETO_18_MPA" localSheetId="4">#REF!</definedName>
    <definedName name="CONCRETO_18_MPA">#REF!</definedName>
    <definedName name="Condulete_de_alumínio_diam_20mm" localSheetId="4">#REF!</definedName>
    <definedName name="Condulete_de_alumínio_diam_20mm">#REF!</definedName>
    <definedName name="Condulete_de_alumínio_diam_25mm" localSheetId="4">#REF!</definedName>
    <definedName name="Condulete_de_alumínio_diam_25mm">#REF!</definedName>
    <definedName name="Condulete_de_alumínio_diam_32mm">#REF!</definedName>
    <definedName name="CONSTRUÇÕES_E_COMÉRCIO">#REF!</definedName>
    <definedName name="contratada">#REF!</definedName>
    <definedName name="CONTRATO">'[10]contrato'!$C$4:$H$411</definedName>
    <definedName name="Coordenador" localSheetId="4">#REF!</definedName>
    <definedName name="Coordenador">#REF!</definedName>
    <definedName name="Coordenador2" localSheetId="4">#REF!</definedName>
    <definedName name="Coordenador2">#REF!</definedName>
    <definedName name="CR" localSheetId="4" hidden="1">{#N/A,#N/A,FALSE,"Plan1"}</definedName>
    <definedName name="CR" hidden="1">{#N/A,#N/A,FALSE,"Plan1"}</definedName>
    <definedName name="CriaCópia">#N/A</definedName>
    <definedName name="CriaCópia.CriaCópia">#N/A</definedName>
    <definedName name="CriaCópia.CriaCópia_11">#N/A</definedName>
    <definedName name="CriaCópia.CriaCópia_13">#N/A</definedName>
    <definedName name="CriaCópia.CriaCópia_3">#N/A</definedName>
    <definedName name="CriaCópia_11">#N/A</definedName>
    <definedName name="CriaCópia_13">#N/A</definedName>
    <definedName name="CriaCópia_3">#N/A</definedName>
    <definedName name="CriaLista">#N/A</definedName>
    <definedName name="CriaLista_11">#N/A</definedName>
    <definedName name="CriaLista_13">#N/A</definedName>
    <definedName name="CriaLista_3">#N/A</definedName>
    <definedName name="cristina" localSheetId="4">#REF!</definedName>
    <definedName name="cristina">#REF!</definedName>
    <definedName name="Cronograma" localSheetId="4">{"total","SUM(total)","YNNNN",FALSE}</definedName>
    <definedName name="Cronograma">{"total","SUM(total)","YNNNN",FALSE}</definedName>
    <definedName name="CRONOMOD" localSheetId="4">{"total","SUM(total)","YNNNN",FALSE}</definedName>
    <definedName name="CRONOMOD">{"total","SUM(total)","YNNNN",FALSE}</definedName>
    <definedName name="cronomodificado">#REF!</definedName>
    <definedName name="Curva_de_ferro_galvanizado_pesado_diam_20mm" localSheetId="4">#REF!</definedName>
    <definedName name="Curva_de_ferro_galvanizado_pesado_diam_20mm">#REF!</definedName>
    <definedName name="Curva_de_ferro_galvanizado_pesado_diam_25mm" localSheetId="4">#REF!</definedName>
    <definedName name="Curva_de_ferro_galvanizado_pesado_diam_25mm">#REF!</definedName>
    <definedName name="Curva_de_ferro_galvanizado_pesado_diam_32mm" localSheetId="4">#REF!</definedName>
    <definedName name="Curva_de_ferro_galvanizado_pesado_diam_32mm">#REF!</definedName>
    <definedName name="cv" localSheetId="4">#REF!</definedName>
    <definedName name="cv">#REF!</definedName>
    <definedName name="d2ed" localSheetId="4">#REF!</definedName>
    <definedName name="d2ed">#REF!</definedName>
    <definedName name="dados" localSheetId="4">#REF!</definedName>
    <definedName name="dados">#REF!</definedName>
    <definedName name="dados10" localSheetId="4">#REF!</definedName>
    <definedName name="dados10">#REF!</definedName>
    <definedName name="dados2">#REF!</definedName>
    <definedName name="dados3">#REF!</definedName>
    <definedName name="dados5">#REF!</definedName>
    <definedName name="DADOS6">#REF!</definedName>
    <definedName name="dadosadutora">'[12]Drenagem'!$D$4:$R$469</definedName>
    <definedName name="dadosesgoto">'[12]Drenagem'!$D$5:$R$408</definedName>
    <definedName name="DATA" localSheetId="4">#REF!</definedName>
    <definedName name="DATA">#REF!</definedName>
    <definedName name="data_ref" localSheetId="4">#REF!</definedName>
    <definedName name="data_ref">#REF!</definedName>
    <definedName name="DC" localSheetId="4" hidden="1">#REF!</definedName>
    <definedName name="DC" hidden="1">#REF!</definedName>
    <definedName name="DCVEFV">#REF!</definedName>
    <definedName name="DD">#REF!</definedName>
    <definedName name="DD1D" localSheetId="4" hidden="1">{#N/A,#N/A,FALSE,"Plan1"}</definedName>
    <definedName name="DD1D" hidden="1">{#N/A,#N/A,FALSE,"Plan1"}</definedName>
    <definedName name="DDCDC">#REF!</definedName>
    <definedName name="DDD" localSheetId="4">#REF!</definedName>
    <definedName name="DDD">#REF!</definedName>
    <definedName name="DDDD" localSheetId="4">#REF!</definedName>
    <definedName name="DDDD">#REF!</definedName>
    <definedName name="DDDDDDDDDDDD" localSheetId="4">#REF!</definedName>
    <definedName name="DDDDDDDDDDDD">#REF!</definedName>
    <definedName name="DE" localSheetId="4">{"total","SUM(total)","YNNNN",FALSE}</definedName>
    <definedName name="DE">{"total","SUM(total)","YNNNN",FALSE}</definedName>
    <definedName name="DECANEL" localSheetId="4">#REF!</definedName>
    <definedName name="DECANEL">#REF!</definedName>
    <definedName name="demo" localSheetId="4">#REF!</definedName>
    <definedName name="demo">#REF!</definedName>
    <definedName name="demo_11">NA()</definedName>
    <definedName name="demo_12">NA()</definedName>
    <definedName name="demo_3">#N/A</definedName>
    <definedName name="demo_4">NA()</definedName>
    <definedName name="dep.lote" localSheetId="4">#REF!</definedName>
    <definedName name="dep.lote">#REF!</definedName>
    <definedName name="DER" localSheetId="4">#REF!</definedName>
    <definedName name="DER">#REF!</definedName>
    <definedName name="DESFORMA" localSheetId="4">#REF!</definedName>
    <definedName name="DESFORMA">#REF!</definedName>
    <definedName name="DFCSXAZBGVFDCBGFVDC">#REF!</definedName>
    <definedName name="dffsdaff">#REF!</definedName>
    <definedName name="DIAMETRO" localSheetId="4">#REF!</definedName>
    <definedName name="DIAMETRO">#REF!</definedName>
    <definedName name="DJDJDJDJDJDJDJD" localSheetId="4">#REF!</definedName>
    <definedName name="DJDJDJDJDJDJDJD">#REF!</definedName>
    <definedName name="DONTWORRY" localSheetId="4">#REF!</definedName>
    <definedName name="DONTWORRY">#REF!</definedName>
    <definedName name="DS">#REF!</definedName>
    <definedName name="dsadf" localSheetId="4">{"total","SUM(total)","YNNNN",FALSE}</definedName>
    <definedName name="dsadf">{"total","SUM(total)","YNNNN",FALSE}</definedName>
    <definedName name="DSCSD" localSheetId="4">#REF!</definedName>
    <definedName name="DSCSD">#REF!</definedName>
    <definedName name="dta_ant" localSheetId="4">#REF!</definedName>
    <definedName name="dta_ant">#REF!</definedName>
    <definedName name="dta_atu" localSheetId="4">#REF!</definedName>
    <definedName name="dta_atu">#REF!</definedName>
    <definedName name="dta_med">#REF!</definedName>
    <definedName name="dvdvd">#REF!</definedName>
    <definedName name="DVSWE">#REF!</definedName>
    <definedName name="DWDWDEWD" localSheetId="4">#REF!</definedName>
    <definedName name="DWDWDEWD">#REF!</definedName>
    <definedName name="e">#REF!</definedName>
    <definedName name="ED">#REF!</definedName>
    <definedName name="EDER" localSheetId="4">#REF!</definedName>
    <definedName name="EDER">#REF!</definedName>
    <definedName name="eder2" localSheetId="4">#REF!</definedName>
    <definedName name="eder2">#REF!</definedName>
    <definedName name="edwerwvr" localSheetId="4">#REF!</definedName>
    <definedName name="edwerwvr">#REF!</definedName>
    <definedName name="EEEE" localSheetId="4">#REF!</definedName>
    <definedName name="EEEE">#REF!</definedName>
    <definedName name="EFVCDSCWDSCWSA" localSheetId="4">#REF!</definedName>
    <definedName name="EFVCDSCWDSCWSA">#REF!</definedName>
    <definedName name="EGVCX" localSheetId="4">#REF!</definedName>
    <definedName name="EGVCX">#REF!</definedName>
    <definedName name="ELEMENTO_VAZADO">#REF!</definedName>
    <definedName name="ELETRICA">'[13]SEDOP 2018'!$C$553:$E$1093</definedName>
    <definedName name="ELETRICISTA" localSheetId="4">#REF!</definedName>
    <definedName name="ELETRICISTA">#REF!</definedName>
    <definedName name="Eletroduto_de_ferro_galvanizado_pesado_diam_20mm" localSheetId="4">#REF!</definedName>
    <definedName name="Eletroduto_de_ferro_galvanizado_pesado_diam_20mm">#REF!</definedName>
    <definedName name="Eletroduto_de_ferro_galvanizado_pesado_diam_25mm" localSheetId="4">#REF!</definedName>
    <definedName name="Eletroduto_de_ferro_galvanizado_pesado_diam_25mm">#REF!</definedName>
    <definedName name="Eletroduto_de_ferro_galvanizado_pesado_diam_32mm">#REF!</definedName>
    <definedName name="EMPRESA">#REF!</definedName>
    <definedName name="ENCANADOR">#REF!</definedName>
    <definedName name="ENGATE_STORZ">#REF!</definedName>
    <definedName name="ENGER">#N/A</definedName>
    <definedName name="ENGER_11">NA()</definedName>
    <definedName name="ENGER_12">NA()</definedName>
    <definedName name="ENGER_3">#N/A</definedName>
    <definedName name="ENGER_4">NA()</definedName>
    <definedName name="ENGIE" localSheetId="4" hidden="1">{#N/A,#N/A,FALSE,"Plan1"}</definedName>
    <definedName name="ENGIE" hidden="1">{#N/A,#N/A,FALSE,"Plan1"}</definedName>
    <definedName name="EQPTO" localSheetId="4">#REF!</definedName>
    <definedName name="EQPTO">#REF!</definedName>
    <definedName name="EQPTO_11">NA()</definedName>
    <definedName name="ERREJOTA" localSheetId="4">#REF!</definedName>
    <definedName name="ERREJOTA">#REF!</definedName>
    <definedName name="ERRER" localSheetId="4">#REF!</definedName>
    <definedName name="ERRER">#REF!</definedName>
    <definedName name="ERSD" localSheetId="4">#REF!</definedName>
    <definedName name="ERSD">#REF!</definedName>
    <definedName name="ES" localSheetId="4">#REF!</definedName>
    <definedName name="ES">#REF!</definedName>
    <definedName name="ESCAV.MEC.CLAM.SHEL.DEP.LAT" localSheetId="4">#REF!</definedName>
    <definedName name="ESCAV.MEC.CLAM.SHEL.DEP.LAT">#REF!</definedName>
    <definedName name="ESCAV.MEC.RETRO.DEP.LAT" localSheetId="4">#REF!</definedName>
    <definedName name="ESCAV.MEC.RETRO.DEP.LAT">#REF!</definedName>
    <definedName name="ESCORA">'[7]Insumos'!$I$72</definedName>
    <definedName name="ESCRIT.FISCALIZ." localSheetId="4">#REF!</definedName>
    <definedName name="ESCRIT.FISCALIZ.">#REF!</definedName>
    <definedName name="EWD" localSheetId="4">#REF!</definedName>
    <definedName name="EWD">#REF!</definedName>
    <definedName name="Excel_BuiltIn__FilterDatabase" localSheetId="4">#REF!</definedName>
    <definedName name="Excel_BuiltIn__FilterDatabase">#REF!</definedName>
    <definedName name="Excel_BuiltIn__FilterDatabase_1">#N/A</definedName>
    <definedName name="Excel_BuiltIn__FilterDatabase_1_1">NA()</definedName>
    <definedName name="Excel_BuiltIn__FilterDatabase_1_11">NA()</definedName>
    <definedName name="Excel_BuiltIn__FilterDatabase_1_12">NA()</definedName>
    <definedName name="Excel_BuiltIn__FilterDatabase_1_3">#N/A</definedName>
    <definedName name="Excel_BuiltIn__FilterDatabase_1_4">NA()</definedName>
    <definedName name="Excel_BuiltIn__FilterDatabase_11">NA()</definedName>
    <definedName name="Excel_BuiltIn__FilterDatabase_3" localSheetId="4">#REF!</definedName>
    <definedName name="Excel_BuiltIn__FilterDatabase_3">#REF!</definedName>
    <definedName name="Excel_BuiltIn__FilterDatabase_3_11">NA()</definedName>
    <definedName name="Excel_BuiltIn__FilterDatabase_3_4" localSheetId="4">#REF!</definedName>
    <definedName name="Excel_BuiltIn__FilterDatabase_3_4">#REF!</definedName>
    <definedName name="Excel_BuiltIn__FilterDatabase_3_5" localSheetId="4">#REF!</definedName>
    <definedName name="Excel_BuiltIn__FilterDatabase_3_5">#REF!</definedName>
    <definedName name="Excel_BuiltIn__FilterDatabase_3_5_11">NA()</definedName>
    <definedName name="Excel_BuiltIn__FilterDatabase_5" localSheetId="4">#REF!</definedName>
    <definedName name="Excel_BuiltIn__FilterDatabase_5">#REF!</definedName>
    <definedName name="Excel_BuiltIn__FilterDatabase_5_1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Criteria_2_1">#N/A</definedName>
    <definedName name="Excel_BuiltIn_Criteria_2_1_1">NA()</definedName>
    <definedName name="Excel_BuiltIn_Criteria_2_1_1_1">NA()</definedName>
    <definedName name="Excel_BuiltIn_Criteria_2_1_12">NA()</definedName>
    <definedName name="Excel_BuiltIn_Criteria_2_1_3">#N/A</definedName>
    <definedName name="Excel_BuiltIn_Criteria_2_1_4">#N/A</definedName>
    <definedName name="Excel_BuiltIn_Print_Area" localSheetId="4">#REF!</definedName>
    <definedName name="Excel_BuiltIn_Print_Area">#REF!</definedName>
    <definedName name="Excel_BuiltIn_Print_Area_0" localSheetId="4">#REF!</definedName>
    <definedName name="Excel_BuiltIn_Print_Area_0">#REF!</definedName>
    <definedName name="Excel_BuiltIn_Print_Area_0_11">NA()</definedName>
    <definedName name="Excel_BuiltIn_Print_Area_0_4" localSheetId="4">#REF!</definedName>
    <definedName name="Excel_BuiltIn_Print_Area_0_4">#REF!</definedName>
    <definedName name="Excel_BuiltIn_Print_Area_1" localSheetId="4">#REF!</definedName>
    <definedName name="Excel_BuiltIn_Print_Area_1">#REF!</definedName>
    <definedName name="Excel_BuiltIn_Print_Area_1_1" localSheetId="4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NA()</definedName>
    <definedName name="Excel_BuiltIn_Print_Area_1_1_1_1_1_1" localSheetId="4">#REF!</definedName>
    <definedName name="Excel_BuiltIn_Print_Area_1_1_1_1_1_1">#REF!</definedName>
    <definedName name="Excel_BuiltIn_Print_Area_1_1_1_11">NA()</definedName>
    <definedName name="Excel_BuiltIn_Print_Area_1_1_1_11_1">NA()</definedName>
    <definedName name="Excel_BuiltIn_Print_Area_1_1_1_2" localSheetId="4">#REF!</definedName>
    <definedName name="Excel_BuiltIn_Print_Area_1_1_1_2">#REF!</definedName>
    <definedName name="Excel_BuiltIn_Print_Area_1_1_1_4" localSheetId="4">#REF!</definedName>
    <definedName name="Excel_BuiltIn_Print_Area_1_1_1_4">#REF!</definedName>
    <definedName name="Excel_BuiltIn_Print_Area_1_1_1_4_1" localSheetId="4">#REF!</definedName>
    <definedName name="Excel_BuiltIn_Print_Area_1_1_1_4_1">#REF!</definedName>
    <definedName name="Excel_BuiltIn_Print_Area_1_1_11">NA()</definedName>
    <definedName name="Excel_BuiltIn_Print_Area_1_1_12" localSheetId="4">(#REF!,#REF!)</definedName>
    <definedName name="Excel_BuiltIn_Print_Area_1_1_12">(#REF!,#REF!)</definedName>
    <definedName name="Excel_BuiltIn_Print_Area_1_1_12_1">"$'01_00 QUADRO RESUMO'.$#REF!$#REF!:$#REF!$#REF!"</definedName>
    <definedName name="Excel_BuiltIn_Print_Area_1_1_2">NA()</definedName>
    <definedName name="Excel_BuiltIn_Print_Area_1_1_2_1">NA()</definedName>
    <definedName name="Excel_BuiltIn_Print_Area_1_1_3" localSheetId="4">(#REF!,#REF!)</definedName>
    <definedName name="Excel_BuiltIn_Print_Area_1_1_3">(#REF!,#REF!)</definedName>
    <definedName name="Excel_BuiltIn_Print_Area_1_1_3_1">"$'01_00 QUADRO RESUMO'.$#REF!$#REF!:$#REF!$#REF!"</definedName>
    <definedName name="Excel_BuiltIn_Print_Area_1_1_4" localSheetId="4">#REF!</definedName>
    <definedName name="Excel_BuiltIn_Print_Area_1_1_4">#REF!</definedName>
    <definedName name="Excel_BuiltIn_Print_Area_1_1_5">"$'01_00 QUADRO RESUMO'.$#REF!$#REF!:$#REF!$#REF!"</definedName>
    <definedName name="Excel_BuiltIn_Print_Area_1_1_8" localSheetId="4">#REF!</definedName>
    <definedName name="Excel_BuiltIn_Print_Area_1_1_8">#REF!</definedName>
    <definedName name="Excel_BuiltIn_Print_Area_1_1_9" localSheetId="4">#REF!</definedName>
    <definedName name="Excel_BuiltIn_Print_Area_1_1_9">#REF!</definedName>
    <definedName name="Excel_BuiltIn_Print_Area_1_1_9_1" localSheetId="4">#REF!</definedName>
    <definedName name="Excel_BuiltIn_Print_Area_1_1_9_1">#REF!</definedName>
    <definedName name="Excel_BuiltIn_Print_Area_1_12">#REF!</definedName>
    <definedName name="Excel_BuiltIn_Print_Area_1_2">#REF!</definedName>
    <definedName name="Excel_BuiltIn_Print_Area_1_2_1">#REF!</definedName>
    <definedName name="Excel_BuiltIn_Print_Area_1_2_1_1">#REF!</definedName>
    <definedName name="Excel_BuiltIn_Print_Area_1_2_11">NA()</definedName>
    <definedName name="Excel_BuiltIn_Print_Area_1_5" localSheetId="4">#REF!</definedName>
    <definedName name="Excel_BuiltIn_Print_Area_1_5">#REF!</definedName>
    <definedName name="Excel_BuiltIn_Print_Area_1_5_11">NA()</definedName>
    <definedName name="Excel_BuiltIn_Print_Area_1_8" localSheetId="4">#REF!</definedName>
    <definedName name="Excel_BuiltIn_Print_Area_1_8">#REF!</definedName>
    <definedName name="Excel_BuiltIn_Print_Area_1_9" localSheetId="4">#REF!</definedName>
    <definedName name="Excel_BuiltIn_Print_Area_1_9">#REF!</definedName>
    <definedName name="Excel_BuiltIn_Print_Area_1_9_1" localSheetId="4">#REF!</definedName>
    <definedName name="Excel_BuiltIn_Print_Area_1_9_1">#REF!</definedName>
    <definedName name="Excel_BuiltIn_Print_Area_10">#REF!</definedName>
    <definedName name="Excel_BuiltIn_Print_Area_10_1">#REF!</definedName>
    <definedName name="Excel_BuiltIn_Print_Area_10_11">NA()</definedName>
    <definedName name="Excel_BuiltIn_Print_Area_11_1">NA()</definedName>
    <definedName name="Excel_BuiltIn_Print_Area_2" localSheetId="4">#REF!</definedName>
    <definedName name="Excel_BuiltIn_Print_Area_2">#REF!</definedName>
    <definedName name="Excel_BuiltIn_Print_Area_2_1" localSheetId="4">#REF!</definedName>
    <definedName name="Excel_BuiltIn_Print_Area_2_1">#REF!</definedName>
    <definedName name="Excel_BuiltIn_Print_Area_2_1_1" localSheetId="4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1">NA()</definedName>
    <definedName name="Excel_BuiltIn_Print_Area_2_1_1_11_1">NA()</definedName>
    <definedName name="Excel_BuiltIn_Print_Area_2_1_11">NA()</definedName>
    <definedName name="Excel_BuiltIn_Print_Area_3" localSheetId="4">#REF!</definedName>
    <definedName name="Excel_BuiltIn_Print_Area_3">#REF!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1">NA()</definedName>
    <definedName name="Excel_BuiltIn_Print_Area_3_1_1_11_1">NA()</definedName>
    <definedName name="Excel_BuiltIn_Print_Area_3_1_1_4" localSheetId="4">#REF!</definedName>
    <definedName name="Excel_BuiltIn_Print_Area_3_1_1_4">#REF!</definedName>
    <definedName name="Excel_BuiltIn_Print_Area_3_1_11">NA()</definedName>
    <definedName name="Excel_BuiltIn_Print_Area_3_1_11_1">NA()</definedName>
    <definedName name="Excel_BuiltIn_Print_Area_3_1_4" localSheetId="4">#REF!</definedName>
    <definedName name="Excel_BuiltIn_Print_Area_3_1_4">#REF!</definedName>
    <definedName name="Excel_BuiltIn_Print_Area_3_12" localSheetId="4">#REF!</definedName>
    <definedName name="Excel_BuiltIn_Print_Area_3_12">#REF!</definedName>
    <definedName name="Excel_BuiltIn_Print_Area_3_3" localSheetId="4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5_11">NA()</definedName>
    <definedName name="Excel_BuiltIn_Print_Area_4" localSheetId="4">#REF!</definedName>
    <definedName name="Excel_BuiltIn_Print_Area_4">#REF!</definedName>
    <definedName name="Excel_BuiltIn_Print_Area_4_1" localSheetId="4">#REF!</definedName>
    <definedName name="Excel_BuiltIn_Print_Area_4_1">#REF!</definedName>
    <definedName name="Excel_BuiltIn_Print_Area_4_1_1" localSheetId="4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11">NA()</definedName>
    <definedName name="Excel_BuiltIn_Print_Area_4_1_11">NA()</definedName>
    <definedName name="Excel_BuiltIn_Print_Area_4_1_4" localSheetId="4">#REF!</definedName>
    <definedName name="Excel_BuiltIn_Print_Area_4_1_4">#REF!</definedName>
    <definedName name="Excel_BuiltIn_Print_Area_4_11">NA()</definedName>
    <definedName name="Excel_BuiltIn_Print_Area_4_2" localSheetId="4">#REF!</definedName>
    <definedName name="Excel_BuiltIn_Print_Area_4_2">#REF!</definedName>
    <definedName name="Excel_BuiltIn_Print_Area_4_4" localSheetId="4">#REF!</definedName>
    <definedName name="Excel_BuiltIn_Print_Area_4_4">#REF!</definedName>
    <definedName name="Excel_BuiltIn_Print_Area_5" localSheetId="4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1">NA()</definedName>
    <definedName name="Excel_BuiltIn_Print_Area_6" localSheetId="4">#REF!</definedName>
    <definedName name="Excel_BuiltIn_Print_Area_6">#REF!</definedName>
    <definedName name="Excel_BuiltIn_Print_Area_6_1" localSheetId="4">#REF!</definedName>
    <definedName name="Excel_BuiltIn_Print_Area_6_1">#REF!</definedName>
    <definedName name="Excel_BuiltIn_Print_Area_6_11">NA()</definedName>
    <definedName name="Excel_BuiltIn_Print_Area_7" localSheetId="4">#REF!</definedName>
    <definedName name="Excel_BuiltIn_Print_Area_7">#REF!</definedName>
    <definedName name="Excel_BuiltIn_Print_Area_7_1" localSheetId="4">#REF!</definedName>
    <definedName name="Excel_BuiltIn_Print_Area_7_1">#REF!</definedName>
    <definedName name="Excel_BuiltIn_Print_Area_7_11">NA()</definedName>
    <definedName name="Excel_BuiltIn_Print_Area_7_4" localSheetId="4">#REF!</definedName>
    <definedName name="Excel_BuiltIn_Print_Area_7_4">#REF!</definedName>
    <definedName name="Excel_BuiltIn_Print_Area_8" localSheetId="4">#REF!</definedName>
    <definedName name="Excel_BuiltIn_Print_Area_8">#REF!</definedName>
    <definedName name="Excel_BuiltIn_Print_Area_8_1" localSheetId="4">#REF!</definedName>
    <definedName name="Excel_BuiltIn_Print_Area_8_1">#REF!</definedName>
    <definedName name="Excel_BuiltIn_Print_Area_8_1_1">#REF!</definedName>
    <definedName name="Excel_BuiltIn_Print_Area_8_1_11">NA()</definedName>
    <definedName name="Excel_BuiltIn_Print_Area_8_1_4" localSheetId="4">#REF!</definedName>
    <definedName name="Excel_BuiltIn_Print_Area_8_1_4">#REF!</definedName>
    <definedName name="Excel_BuiltIn_Print_Area_8_11">NA()</definedName>
    <definedName name="Excel_BuiltIn_Print_Area_8_4" localSheetId="4">#REF!</definedName>
    <definedName name="Excel_BuiltIn_Print_Area_8_4">#REF!</definedName>
    <definedName name="Excel_BuiltIn_Print_Area_9" localSheetId="4">#REF!</definedName>
    <definedName name="Excel_BuiltIn_Print_Area_9">#REF!</definedName>
    <definedName name="Excel_BuiltIn_Print_Area_9_1" localSheetId="4">#REF!</definedName>
    <definedName name="Excel_BuiltIn_Print_Area_9_1">#REF!</definedName>
    <definedName name="Excel_BuiltIn_Print_Area_9_11">NA()</definedName>
    <definedName name="Excel_BuiltIn_Print_Area_9_4" localSheetId="4">#REF!</definedName>
    <definedName name="Excel_BuiltIn_Print_Area_9_4">#REF!</definedName>
    <definedName name="Excel_BuiltIn_Print_Titles" localSheetId="4">#REF!</definedName>
    <definedName name="Excel_BuiltIn_Print_Titles">#REF!</definedName>
    <definedName name="Excel_BuiltIn_Print_Titles_0" localSheetId="4">#REF!</definedName>
    <definedName name="Excel_BuiltIn_Print_Titles_0">#REF!</definedName>
    <definedName name="Excel_BuiltIn_Print_Titles_0_11">NA()</definedName>
    <definedName name="Excel_BuiltIn_Print_Titles_1" localSheetId="4">#REF!</definedName>
    <definedName name="Excel_BuiltIn_Print_Titles_1">#REF!</definedName>
    <definedName name="Excel_BuiltIn_Print_Titles_1_1">"$'01_00 QUADRO RESUMO'.$#REF!$#REF!:$#REF!$#REF!"</definedName>
    <definedName name="Excel_BuiltIn_Print_Titles_1_1_1" localSheetId="4">#REF!</definedName>
    <definedName name="Excel_BuiltIn_Print_Titles_1_1_1">#REF!</definedName>
    <definedName name="Excel_BuiltIn_Print_Titles_1_1_1_1" localSheetId="4">#REF!</definedName>
    <definedName name="Excel_BuiltIn_Print_Titles_1_1_1_1">#REF!</definedName>
    <definedName name="Excel_BuiltIn_Print_Titles_1_1_1_1_1" localSheetId="4">#REF!</definedName>
    <definedName name="Excel_BuiltIn_Print_Titles_1_1_1_1_1">#REF!</definedName>
    <definedName name="Excel_BuiltIn_Print_Titles_1_1_1_11">NA()</definedName>
    <definedName name="Excel_BuiltIn_Print_Titles_1_12">NA()</definedName>
    <definedName name="Excel_BuiltIn_Print_Titles_1_2" localSheetId="4">#REF!</definedName>
    <definedName name="Excel_BuiltIn_Print_Titles_1_2">#REF!</definedName>
    <definedName name="Excel_BuiltIn_Print_Titles_1_3">#N/A</definedName>
    <definedName name="Excel_BuiltIn_Print_Titles_1_4">#N/A</definedName>
    <definedName name="Excel_BuiltIn_Print_Titles_10" localSheetId="4">#REF!</definedName>
    <definedName name="Excel_BuiltIn_Print_Titles_10">#REF!</definedName>
    <definedName name="Excel_BuiltIn_Print_Titles_10_1" localSheetId="4">#REF!</definedName>
    <definedName name="Excel_BuiltIn_Print_Titles_10_1">#REF!</definedName>
    <definedName name="Excel_BuiltIn_Print_Titles_10_1_1" localSheetId="4">#REF!</definedName>
    <definedName name="Excel_BuiltIn_Print_Titles_10_1_1">#REF!</definedName>
    <definedName name="Excel_BuiltIn_Print_Titles_10_1_11">NA()</definedName>
    <definedName name="Excel_BuiltIn_Print_Titles_10_11">NA()</definedName>
    <definedName name="Excel_BuiltIn_Print_Titles_11_1">NA()</definedName>
    <definedName name="Excel_BuiltIn_Print_Titles_2" localSheetId="4">#REF!</definedName>
    <definedName name="Excel_BuiltIn_Print_Titles_2">#REF!</definedName>
    <definedName name="Excel_BuiltIn_Print_Titles_2_1" localSheetId="4">#REF!</definedName>
    <definedName name="Excel_BuiltIn_Print_Titles_2_1">#REF!</definedName>
    <definedName name="Excel_BuiltIn_Print_Titles_2_1_1" localSheetId="4">#REF!</definedName>
    <definedName name="Excel_BuiltIn_Print_Titles_2_1_1">#REF!</definedName>
    <definedName name="Excel_BuiltIn_Print_Titles_2_1_1_11">NA()</definedName>
    <definedName name="Excel_BuiltIn_Print_Titles_2_1_11">NA()</definedName>
    <definedName name="Excel_BuiltIn_Print_Titles_2_12">NA()</definedName>
    <definedName name="Excel_BuiltIn_Print_Titles_3" localSheetId="4">#REF!</definedName>
    <definedName name="Excel_BuiltIn_Print_Titles_3">#REF!</definedName>
    <definedName name="Excel_BuiltIn_Print_Titles_3_1" localSheetId="4">#REF!</definedName>
    <definedName name="Excel_BuiltIn_Print_Titles_3_1">#REF!</definedName>
    <definedName name="Excel_BuiltIn_Print_Titles_3_1_1" localSheetId="4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3_1_1_11">NA()</definedName>
    <definedName name="Excel_BuiltIn_Print_Titles_3_1_11">NA()</definedName>
    <definedName name="Excel_BuiltIn_Print_Titles_3_1_11_1">NA()</definedName>
    <definedName name="Excel_BuiltIn_Print_Titles_4" localSheetId="4">#REF!</definedName>
    <definedName name="Excel_BuiltIn_Print_Titles_4">#REF!</definedName>
    <definedName name="Excel_BuiltIn_Print_Titles_4_1" localSheetId="4">#REF!</definedName>
    <definedName name="Excel_BuiltIn_Print_Titles_4_1">#REF!</definedName>
    <definedName name="Excel_BuiltIn_Print_Titles_4_1_1" localSheetId="4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4_1_1_11">NA()</definedName>
    <definedName name="Excel_BuiltIn_Print_Titles_4_1_1_11_1">NA()</definedName>
    <definedName name="Excel_BuiltIn_Print_Titles_4_1_11">NA()</definedName>
    <definedName name="Excel_BuiltIn_Print_Titles_4_11">NA()</definedName>
    <definedName name="Excel_BuiltIn_Print_Titles_4_12" localSheetId="4">#REF!</definedName>
    <definedName name="Excel_BuiltIn_Print_Titles_4_12">#REF!</definedName>
    <definedName name="Excel_BuiltIn_Print_Titles_4_2">#N/A</definedName>
    <definedName name="Excel_BuiltIn_Print_Titles_5" localSheetId="4">#REF!</definedName>
    <definedName name="Excel_BuiltIn_Print_Titles_5">#REF!</definedName>
    <definedName name="Excel_BuiltIn_Print_Titles_5_1" localSheetId="4">#REF!</definedName>
    <definedName name="Excel_BuiltIn_Print_Titles_5_1">#REF!</definedName>
    <definedName name="Excel_BuiltIn_Print_Titles_5_11">NA()</definedName>
    <definedName name="Excel_BuiltIn_Print_Titles_5_12" localSheetId="4">#REF!</definedName>
    <definedName name="Excel_BuiltIn_Print_Titles_5_12">#REF!</definedName>
    <definedName name="Excel_BuiltIn_Print_Titles_5_2">#N/A</definedName>
    <definedName name="Excel_BuiltIn_Print_Titles_6" localSheetId="4">#REF!</definedName>
    <definedName name="Excel_BuiltIn_Print_Titles_6">#REF!</definedName>
    <definedName name="Excel_BuiltIn_Print_Titles_6_1" localSheetId="4">#REF!</definedName>
    <definedName name="Excel_BuiltIn_Print_Titles_6_1">#REF!</definedName>
    <definedName name="Excel_BuiltIn_Print_Titles_6_1_11">NA()</definedName>
    <definedName name="Excel_BuiltIn_Print_Titles_6_11">NA()</definedName>
    <definedName name="Excel_BuiltIn_Print_Titles_6_12" localSheetId="4">#REF!</definedName>
    <definedName name="Excel_BuiltIn_Print_Titles_6_12">#REF!</definedName>
    <definedName name="Excel_BuiltIn_Print_Titles_6_2" localSheetId="4">#REF!</definedName>
    <definedName name="Excel_BuiltIn_Print_Titles_6_2">#REF!</definedName>
    <definedName name="Excel_BuiltIn_Print_Titles_7" localSheetId="4">#REF!</definedName>
    <definedName name="Excel_BuiltIn_Print_Titles_7">#REF!</definedName>
    <definedName name="Excel_BuiltIn_Print_Titles_7_1" localSheetId="4">#REF!</definedName>
    <definedName name="Excel_BuiltIn_Print_Titles_7_1">#REF!</definedName>
    <definedName name="Excel_BuiltIn_Print_Titles_7_1_11">NA()</definedName>
    <definedName name="Excel_BuiltIn_Print_Titles_7_11">NA()</definedName>
    <definedName name="Excel_BuiltIn_Print_Titles_8" localSheetId="4">#REF!</definedName>
    <definedName name="Excel_BuiltIn_Print_Titles_8">#REF!</definedName>
    <definedName name="Excel_BuiltIn_Print_Titles_8_1" localSheetId="4">#REF!</definedName>
    <definedName name="Excel_BuiltIn_Print_Titles_8_1">#REF!</definedName>
    <definedName name="Excel_BuiltIn_Print_Titles_8_1_1" localSheetId="4">#REF!</definedName>
    <definedName name="Excel_BuiltIn_Print_Titles_8_1_1">#REF!</definedName>
    <definedName name="Excel_BuiltIn_Print_Titles_8_1_11">NA()</definedName>
    <definedName name="Excel_BuiltIn_Print_Titles_8_11">NA()</definedName>
    <definedName name="Excel_BuiltIn_Print_Titles_8_4" localSheetId="4">#REF!</definedName>
    <definedName name="Excel_BuiltIn_Print_Titles_8_4">#REF!</definedName>
    <definedName name="Excel_BuiltIn_Print_Titles_8_5" localSheetId="4">#REF!</definedName>
    <definedName name="Excel_BuiltIn_Print_Titles_8_5">#REF!</definedName>
    <definedName name="Excel_BuiltIn_Print_Titles_8_5_11">NA()</definedName>
    <definedName name="Excel_BuiltIn_Print_Titles_9" localSheetId="4">#REF!</definedName>
    <definedName name="Excel_BuiltIn_Print_Titles_9">#REF!</definedName>
    <definedName name="Excel_BuiltIn_Print_Titles_9_1" localSheetId="4">#REF!</definedName>
    <definedName name="Excel_BuiltIn_Print_Titles_9_1">#REF!</definedName>
    <definedName name="Excel_BuiltIn_Print_Titles_9_1_1" localSheetId="4">#REF!</definedName>
    <definedName name="Excel_BuiltIn_Print_Titles_9_1_1">#REF!</definedName>
    <definedName name="Excel_BuiltIn_Print_Titles_9_1_11">NA()</definedName>
    <definedName name="Excel_BuiltIn_Print_Titles_9_11">NA()</definedName>
    <definedName name="exe" localSheetId="4">#REF!</definedName>
    <definedName name="exe">#REF!</definedName>
    <definedName name="Exibir_Dat_Com" localSheetId="4">#REF!</definedName>
    <definedName name="Exibir_Dat_Com">#REF!</definedName>
    <definedName name="Exibir_Fer_EUA" localSheetId="4">#REF!</definedName>
    <definedName name="Exibir_Fer_EUA">#REF!</definedName>
    <definedName name="Exibir_Fer_Nac">#REF!</definedName>
    <definedName name="Exist">#REF!</definedName>
    <definedName name="F" hidden="1">#REF!</definedName>
    <definedName name="F_01_0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efkskjfdakljfaojsoSO_OJSDHJKF" localSheetId="4">#REF!</definedName>
    <definedName name="FAefkskjfdakljfaojsoSO_OJSDHJKF">#REF!</definedName>
    <definedName name="FATOR_1" localSheetId="4">#REF!</definedName>
    <definedName name="FATOR_1">#REF!</definedName>
    <definedName name="FATOR1" localSheetId="4">#REF!</definedName>
    <definedName name="FATOR1">#REF!</definedName>
    <definedName name="FATOR2" localSheetId="4">#REF!</definedName>
    <definedName name="FATOR2">#REF!</definedName>
    <definedName name="FATOR3" localSheetId="4">#REF!</definedName>
    <definedName name="FATOR3">#REF!</definedName>
    <definedName name="FATOR4">#REF!</definedName>
    <definedName name="FATOR5">#REF!</definedName>
    <definedName name="FCGVHHJK" localSheetId="4">#REF!</definedName>
    <definedName name="FCGVHHJK">#REF!</definedName>
    <definedName name="fda" localSheetId="4">{"total","SUM(total)","YNNNN",FALSE}</definedName>
    <definedName name="fda">{"total","SUM(total)","YNNNN",FALSE}</definedName>
    <definedName name="FE" localSheetId="4">{"total","SUM(total)","YNNNN",FALSE}</definedName>
    <definedName name="FE">{"total","SUM(total)","YNNNN",FALSE}</definedName>
    <definedName name="FFFF">#REF!</definedName>
    <definedName name="fgs">#REF!</definedName>
    <definedName name="FILCO" localSheetId="4">#REF!</definedName>
    <definedName name="FILCO">#REF!</definedName>
    <definedName name="FOOR" localSheetId="4" hidden="1">{#N/A,#N/A,FALSE,"Plan1"}</definedName>
    <definedName name="FOOR" hidden="1">{#N/A,#N/A,FALSE,"Plan1"}</definedName>
    <definedName name="FORA" localSheetId="4" hidden="1">{#N/A,#N/A,FALSE,"Plan1"}</definedName>
    <definedName name="FORA" hidden="1">{#N/A,#N/A,FALSE,"Plan1"}</definedName>
    <definedName name="FORD" localSheetId="4">#REF!</definedName>
    <definedName name="FORD">#REF!</definedName>
    <definedName name="FORMA_MAD_BRANCA" localSheetId="4">#REF!</definedName>
    <definedName name="FORMA_MAD_BRANCA">#REF!</definedName>
    <definedName name="FORMULÁRIO" localSheetId="4" hidden="1">{#N/A,#N/A,FALSE,"Plan1"}</definedName>
    <definedName name="FORMULÁRIO" hidden="1">{#N/A,#N/A,FALSE,"Plan1"}</definedName>
    <definedName name="FORRO" localSheetId="4" hidden="1">{#N/A,#N/A,FALSE,"Plan1"}</definedName>
    <definedName name="FORRO" hidden="1">{#N/A,#N/A,FALSE,"Plan1"}</definedName>
    <definedName name="FRR" localSheetId="4" hidden="1">{#N/A,#N/A,FALSE,"Plan1"}</definedName>
    <definedName name="FRR" hidden="1">{#N/A,#N/A,FALSE,"Plan1"}</definedName>
    <definedName name="G_01_1">#REF!</definedName>
    <definedName name="G_02_1">#REF!</definedName>
    <definedName name="G_03_1">#REF!</definedName>
    <definedName name="G_04_1">#REF!</definedName>
    <definedName name="G_05_1">#REF!</definedName>
    <definedName name="G_06_1">#REF!</definedName>
    <definedName name="G_07_1">#REF!</definedName>
    <definedName name="G_08_1">#REF!</definedName>
    <definedName name="G_09_1">#REF!</definedName>
    <definedName name="G_10_1">#REF!</definedName>
    <definedName name="G_11_1">#REF!</definedName>
    <definedName name="G_12_1">#REF!</definedName>
    <definedName name="G_13_1">#REF!</definedName>
    <definedName name="G_14_1">#REF!</definedName>
    <definedName name="G_15_1">#REF!</definedName>
    <definedName name="G_16_1">#REF!</definedName>
    <definedName name="G_17_1">#REF!</definedName>
    <definedName name="G_18_1">#REF!</definedName>
    <definedName name="G_19_1">#REF!</definedName>
    <definedName name="G_20_1">#REF!</definedName>
    <definedName name="GABARITO" localSheetId="4">#REF!</definedName>
    <definedName name="GABARITO">#REF!</definedName>
    <definedName name="GABARITO2" localSheetId="4">#REF!</definedName>
    <definedName name="GABARITO2">#REF!</definedName>
    <definedName name="GABI" localSheetId="4">#REF!</definedName>
    <definedName name="GABI">#REF!</definedName>
    <definedName name="GAS_CARBONICO_6KG">#REF!</definedName>
    <definedName name="GDHGF">#REF!</definedName>
    <definedName name="GDQUHSJ">#REF!</definedName>
    <definedName name="gen" localSheetId="4">#REF!</definedName>
    <definedName name="gen">#REF!</definedName>
    <definedName name="gen_11">NA()</definedName>
    <definedName name="gen_12" localSheetId="4">#REF!</definedName>
    <definedName name="gen_12">#REF!</definedName>
    <definedName name="gen_3" localSheetId="4">#REF!</definedName>
    <definedName name="gen_3">#REF!</definedName>
    <definedName name="gen_4" localSheetId="4">#REF!</definedName>
    <definedName name="gen_4">#REF!</definedName>
    <definedName name="GERAL">#REF!</definedName>
    <definedName name="GERAL2">#REF!</definedName>
    <definedName name="Gerenciadora">#REF!</definedName>
    <definedName name="GESSO">#REF!</definedName>
    <definedName name="GFVDCW" hidden="1">#REF!</definedName>
    <definedName name="gg">#REF!</definedName>
    <definedName name="gggggg">#REF!</definedName>
    <definedName name="ghj">#REF!</definedName>
    <definedName name="gr">#REF!</definedName>
    <definedName name="GRAMA" localSheetId="4" hidden="1">{#N/A,#N/A,FALSE,"Plan1"}</definedName>
    <definedName name="GRAMA" hidden="1">{#N/A,#N/A,FALSE,"Plan1"}</definedName>
    <definedName name="GRANITO_AMENDOA" localSheetId="4">#REF!</definedName>
    <definedName name="GRANITO_AMENDOA">#REF!</definedName>
    <definedName name="GRANITO_CINZA_CORUMBA" localSheetId="4">#REF!</definedName>
    <definedName name="GRANITO_CINZA_CORUMBA">#REF!</definedName>
    <definedName name="GUSTAVO" localSheetId="4">{"total","SUM(total)","YNNNN",FALSE}</definedName>
    <definedName name="GUSTAVO">{"total","SUM(total)","YNNNN",FALSE}</definedName>
    <definedName name="gvggg">#REF!</definedName>
    <definedName name="gwrgdsvc">#REF!</definedName>
    <definedName name="hbb" localSheetId="4">#REF!</definedName>
    <definedName name="hbb">#REF!</definedName>
    <definedName name="HELLO">#REF!</definedName>
    <definedName name="HGFCX" localSheetId="4">#REF!</definedName>
    <definedName name="HGFCX">#REF!</definedName>
    <definedName name="hhj" localSheetId="4">#REF!</definedName>
    <definedName name="hhj">#REF!</definedName>
    <definedName name="HIDRO">'[13]SEDOP 2018'!$C$1094:$E$1443</definedName>
    <definedName name="HSJDDOW" localSheetId="4">#REF!</definedName>
    <definedName name="HSJDDOW">#REF!</definedName>
    <definedName name="HTBFDVDX" localSheetId="4">#REF!</definedName>
    <definedName name="HTBFDVDX">#REF!</definedName>
    <definedName name="HUH" localSheetId="4">#REF!</definedName>
    <definedName name="HUH">#REF!</definedName>
    <definedName name="huhjjknj" localSheetId="4">#REF!</definedName>
    <definedName name="huhjjknj">#REF!</definedName>
    <definedName name="HUI" localSheetId="4">#REF!</definedName>
    <definedName name="HUI">#REF!</definedName>
    <definedName name="HYU" localSheetId="4">#REF!</definedName>
    <definedName name="HYU">#REF!</definedName>
    <definedName name="HYUNDAI" localSheetId="4">#REF!</definedName>
    <definedName name="HYUNDAI">#REF!</definedName>
    <definedName name="I" localSheetId="4" hidden="1">#REF!</definedName>
    <definedName name="I" hidden="1">#REF!</definedName>
    <definedName name="IGLUU" localSheetId="4">#REF!</definedName>
    <definedName name="IGLUU">#REF!</definedName>
    <definedName name="IGOL_2" localSheetId="4">#REF!</definedName>
    <definedName name="IGOL_2">#REF!</definedName>
    <definedName name="IGOLFLEX" localSheetId="4">#REF!</definedName>
    <definedName name="IGOLFLEX">#REF!</definedName>
    <definedName name="ihih" localSheetId="4">#REF!</definedName>
    <definedName name="ihih">#REF!</definedName>
    <definedName name="iinu66" localSheetId="4">#REF!</definedName>
    <definedName name="iinu66">#REF!</definedName>
    <definedName name="IMPERMEABILIZANTE_SIKA" localSheetId="4">#REF!</definedName>
    <definedName name="IMPERMEABILIZANTE_SIKA">#REF!</definedName>
    <definedName name="inic_cell" localSheetId="4">#REF!</definedName>
    <definedName name="inic_cell">#REF!</definedName>
    <definedName name="insumos" localSheetId="4">#REF!</definedName>
    <definedName name="insumos">#REF!</definedName>
    <definedName name="insumos_11">NA()</definedName>
    <definedName name="insumos_12" localSheetId="4">#REF!</definedName>
    <definedName name="insumos_12">#REF!</definedName>
    <definedName name="insumos_3" localSheetId="4">#REF!</definedName>
    <definedName name="insumos_3">#REF!</definedName>
    <definedName name="insumos_4" localSheetId="4">#REF!</definedName>
    <definedName name="insumos_4">#REF!</definedName>
    <definedName name="INTER" localSheetId="4">#REF!</definedName>
    <definedName name="INTER">#REF!</definedName>
    <definedName name="InterestRates" localSheetId="4">#REF!</definedName>
    <definedName name="InterestRates">#REF!</definedName>
    <definedName name="interlig" localSheetId="4">#REF!</definedName>
    <definedName name="interlig">#REF!</definedName>
    <definedName name="IO" localSheetId="4">#REF!</definedName>
    <definedName name="IO">#REF!</definedName>
    <definedName name="IOHONE2" localSheetId="4" hidden="1">{#N/A,#N/A,FALSE,"Planilha";#N/A,#N/A,FALSE,"Resumo";#N/A,#N/A,FALSE,"Fisico";#N/A,#N/A,FALSE,"Financeiro";#N/A,#N/A,FALSE,"Financeiro"}</definedName>
    <definedName name="IOHONE2" hidden="1">{#N/A,#N/A,FALSE,"Planilha";#N/A,#N/A,FALSE,"Resumo";#N/A,#N/A,FALSE,"Fisico";#N/A,#N/A,FALSE,"Financeiro";#N/A,#N/A,FALSE,"Financeiro"}</definedName>
    <definedName name="IOIO" localSheetId="4">#REF!</definedName>
    <definedName name="IOIO">#REF!</definedName>
    <definedName name="IPHONE" localSheetId="4">#REF!</definedName>
    <definedName name="IPHONE">#REF!</definedName>
    <definedName name="IPHONE4" localSheetId="4" hidden="1">{#N/A,#N/A,FALSE,"Plan1"}</definedName>
    <definedName name="IPHONE4" hidden="1">{#N/A,#N/A,FALSE,"Plan1"}</definedName>
    <definedName name="ITAPECURU" localSheetId="4">#REF!</definedName>
    <definedName name="ITAPECURU">#REF!</definedName>
    <definedName name="ITEM" localSheetId="4">#REF!</definedName>
    <definedName name="ITEM">#REF!</definedName>
    <definedName name="ITEM_11">NA()</definedName>
    <definedName name="ITEM_12" localSheetId="4">#REF!</definedName>
    <definedName name="ITEM_12">#REF!</definedName>
    <definedName name="ITEM_3" localSheetId="4">#REF!</definedName>
    <definedName name="ITEM_3">#REF!</definedName>
    <definedName name="ITEM_4" localSheetId="4">#REF!</definedName>
    <definedName name="ITEM_4">#REF!</definedName>
    <definedName name="iuhiqwnswq">#REF!</definedName>
    <definedName name="IUQNJZ">#REF!</definedName>
    <definedName name="IWDI">#REF!</definedName>
    <definedName name="JARACATY">#REF!</definedName>
    <definedName name="JDBJHD">#REF!</definedName>
    <definedName name="JHGDJQDIQHFUIWEHFUWEHFJOWEWOJF" localSheetId="4">#REF!</definedName>
    <definedName name="JHGDJQDIQHFUIWEHFUWEHFJOWEWOJF">#REF!</definedName>
    <definedName name="jhsjsk" localSheetId="4">#REF!</definedName>
    <definedName name="jhsjsk">#REF!</definedName>
    <definedName name="JJJ" localSheetId="4">#REF!</definedName>
    <definedName name="JJJ">#REF!</definedName>
    <definedName name="JR_PAGE_ANCHOR_0_1">#REF!</definedName>
    <definedName name="JR_PAGE_ANCHOR_1_1">#REF!</definedName>
    <definedName name="JR_PAGE_ANCHOR_10_1">#REF!</definedName>
    <definedName name="JR_PAGE_ANCHOR_11_1">#REF!</definedName>
    <definedName name="JR_PAGE_ANCHOR_12_1">#REF!</definedName>
    <definedName name="JR_PAGE_ANCHOR_2_1">#REF!</definedName>
    <definedName name="JR_PAGE_ANCHOR_3_1">#REF!</definedName>
    <definedName name="JR_PAGE_ANCHOR_4_1">#REF!</definedName>
    <definedName name="JR_PAGE_ANCHOR_5_1">#REF!</definedName>
    <definedName name="JR_PAGE_ANCHOR_6_1">#REF!</definedName>
    <definedName name="JR_PAGE_ANCHOR_7_1">#REF!</definedName>
    <definedName name="JR_PAGE_ANCHOR_8_1">#REF!</definedName>
    <definedName name="JR_PAGE_ANCHOR_9_1">'CRONOGRAMA'!#REF!</definedName>
    <definedName name="JTJ" localSheetId="4">#REF!</definedName>
    <definedName name="JTJ">#REF!</definedName>
    <definedName name="JTRFD" localSheetId="4" hidden="1">{#N/A,#N/A,FALSE,"Plan1"}</definedName>
    <definedName name="JTRFD" hidden="1">{#N/A,#N/A,FALSE,"Plan1"}</definedName>
    <definedName name="JUL">#REF!</definedName>
    <definedName name="JULIA" localSheetId="4">#REF!</definedName>
    <definedName name="JULIA">#REF!</definedName>
    <definedName name="JUNTA_PLÁSTICA" localSheetId="4">#REF!</definedName>
    <definedName name="JUNTA_PLÁSTICA">#REF!</definedName>
    <definedName name="K1geral" localSheetId="4">#REF!</definedName>
    <definedName name="K1geral">#REF!</definedName>
    <definedName name="KAKAKAKAKA" localSheetId="4" hidden="1">{#N/A,#N/A,FALSE,"Plan1"}</definedName>
    <definedName name="KAKAKAKAKA" hidden="1">{#N/A,#N/A,FALSE,"Plan1"}</definedName>
    <definedName name="kdokenmd" localSheetId="4">#REF!</definedName>
    <definedName name="kdokenmd">#REF!</definedName>
    <definedName name="KIUJUYU" localSheetId="4">#REF!</definedName>
    <definedName name="KIUJUYU">#REF!</definedName>
    <definedName name="kk" localSheetId="4">#REF!</definedName>
    <definedName name="kk">#REF!</definedName>
    <definedName name="KKASD" localSheetId="4">#REF!</definedName>
    <definedName name="KKASD">#REF!</definedName>
    <definedName name="KKK">#REF!</definedName>
    <definedName name="KKKK" localSheetId="4" hidden="1">{#N/A,#N/A,FALSE,"Plan1"}</definedName>
    <definedName name="KKKK" hidden="1">{#N/A,#N/A,FALSE,"Plan1"}</definedName>
    <definedName name="KKKKKK">#REF!</definedName>
    <definedName name="KKKKKKK">#REF!</definedName>
    <definedName name="KKKKKKKKK" localSheetId="4" hidden="1">{#N/A,#N/A,FALSE,"Plan1"}</definedName>
    <definedName name="KKKKKKKKK" hidden="1">{#N/A,#N/A,FALSE,"Plan1"}</definedName>
    <definedName name="KKKKKKKKKKKKKKKKKKKKKKKIU">#REF!</definedName>
    <definedName name="KKKKKKKKKKKKKKKKKKKKKKKKKKKKKKK">#REF!</definedName>
    <definedName name="klk">NA()</definedName>
    <definedName name="KMHGFDS" localSheetId="4">#REF!</definedName>
    <definedName name="KMHGFDS">#REF!</definedName>
    <definedName name="KORODUR" localSheetId="4">#REF!</definedName>
    <definedName name="KORODUR">#REF!</definedName>
    <definedName name="LAGO_DA_PEDRA" localSheetId="4">#REF!</definedName>
    <definedName name="LAGO_DA_PEDRA">#REF!</definedName>
    <definedName name="LAJE">#REF!</definedName>
    <definedName name="LAMBRI_IPÊ">#REF!</definedName>
    <definedName name="LANÇAMENTO_CONCRETO">#REF!</definedName>
    <definedName name="LEME">#REF!</definedName>
    <definedName name="LEVANTAMENTO">#REF!</definedName>
    <definedName name="LIGA">#REF!</definedName>
    <definedName name="LIGAÇÃO_FLEXIVEL">#REF!</definedName>
    <definedName name="LIQUIDO_PREPARADOR">#REF!</definedName>
    <definedName name="LIQUIDO_SELADOR">'[7]Insumos'!$I$361</definedName>
    <definedName name="lista" localSheetId="4">#REF!</definedName>
    <definedName name="lista">#REF!</definedName>
    <definedName name="lista.coluna" localSheetId="4">#REF!</definedName>
    <definedName name="lista.coluna">#REF!</definedName>
    <definedName name="lista.linha" localSheetId="4">#REF!</definedName>
    <definedName name="lista.linha">#REF!</definedName>
    <definedName name="lista2">#REF!</definedName>
    <definedName name="LIVERPOOL">#REF!</definedName>
    <definedName name="LIXA_FERRO" localSheetId="4">#REF!</definedName>
    <definedName name="LIXA_FERRO">#REF!</definedName>
    <definedName name="LIXA_MADEIRA">'[7]Insumos'!$I$374</definedName>
    <definedName name="ljbjk" localSheetId="4">#REF!</definedName>
    <definedName name="ljbjk">#REF!</definedName>
    <definedName name="LOCAL" localSheetId="4">#REF!</definedName>
    <definedName name="LOCAL">#REF!</definedName>
    <definedName name="LS" localSheetId="4">#REF!</definedName>
    <definedName name="LS">#REF!</definedName>
    <definedName name="Luva_lisa_de_alumínio_diam_20mm">#REF!</definedName>
    <definedName name="Luva_lisa_de_alumínio_diam_25mm">#REF!</definedName>
    <definedName name="Luva_lisa_de_alumínio_diam_32mm">#REF!</definedName>
    <definedName name="M">#REF!</definedName>
    <definedName name="MAÇÃ">#REF!</definedName>
    <definedName name="MANGUEIRA_30_M">#REF!</definedName>
    <definedName name="MARCENEIRO">#REF!</definedName>
    <definedName name="MARMORE_BRANCO">#REF!</definedName>
    <definedName name="Mary" localSheetId="4">{"total","SUM(total)","YNNNN",FALSE}</definedName>
    <definedName name="Mary">{"total","SUM(total)","YNNNN",FALSE}</definedName>
    <definedName name="MASSA_OLEO" localSheetId="4">#REF!</definedName>
    <definedName name="MASSA_OLEO">#REF!</definedName>
    <definedName name="MASSA_PVA">'[7]Insumos'!$I$363</definedName>
    <definedName name="MAT" localSheetId="4">#REF!</definedName>
    <definedName name="MAT">#REF!</definedName>
    <definedName name="MAT_11">NA()</definedName>
    <definedName name="MAT_12" localSheetId="4">#REF!</definedName>
    <definedName name="MAT_12">#REF!</definedName>
    <definedName name="MAT_3" localSheetId="4">#REF!</definedName>
    <definedName name="MAT_3">#REF!</definedName>
    <definedName name="MAT_4" localSheetId="4">#REF!</definedName>
    <definedName name="MAT_4">#REF!</definedName>
    <definedName name="MAT1_11">NA()</definedName>
    <definedName name="MAT1_12" localSheetId="4">#REF!</definedName>
    <definedName name="MAT1_12">#REF!</definedName>
    <definedName name="MAT1_3" localSheetId="4">#REF!</definedName>
    <definedName name="MAT1_3">#REF!</definedName>
    <definedName name="MAT1_4" localSheetId="4">#REF!</definedName>
    <definedName name="MAT1_4">#REF!</definedName>
    <definedName name="MATE">#REF!</definedName>
    <definedName name="material">#REF!</definedName>
    <definedName name="Meses">"al!$A$26:$G$31;Anual!$I$26:$O$31;Anual!$Q$26:$W$31;Anual!$A$17:$G$22;Anual!$I$17:$O$22;Anual!$Q$17:$W$22;Anual!$Q$8:$W$13;Anual!$I$8:$O$13;Anual!$A$8:$G$13"</definedName>
    <definedName name="Mirin" localSheetId="4">{"total","SUM(total)","YNNNN",FALSE}</definedName>
    <definedName name="Mirin">{"total","SUM(total)","YNNNN",FALSE}</definedName>
    <definedName name="MKMKM">#REF!</definedName>
    <definedName name="MNBVCX" localSheetId="4">#REF!</definedName>
    <definedName name="MNBVCX">#REF!</definedName>
    <definedName name="MNMNMNMNMNMN" localSheetId="4">#REF!</definedName>
    <definedName name="MNMNMNMNMNMN">#REF!</definedName>
    <definedName name="MO" localSheetId="4">#REF!</definedName>
    <definedName name="MO">#REF!</definedName>
    <definedName name="MO_11">NA()</definedName>
    <definedName name="MO_12" localSheetId="4">#REF!</definedName>
    <definedName name="MO_12">#REF!</definedName>
    <definedName name="MO_3" localSheetId="4">#REF!</definedName>
    <definedName name="MO_3">#REF!</definedName>
    <definedName name="MO_4" localSheetId="4">#REF!</definedName>
    <definedName name="MO_4">#REF!</definedName>
    <definedName name="mobi" localSheetId="4">#REF!</definedName>
    <definedName name="mobi">#REF!</definedName>
    <definedName name="mobili" localSheetId="4">#REF!</definedName>
    <definedName name="mobili">#REF!</definedName>
    <definedName name="MOD" localSheetId="4">{"total","SUM(total)","YNNNN",FALSE}</definedName>
    <definedName name="MOD">{"total","SUM(total)","YNNNN",FALSE}</definedName>
    <definedName name="MODIFICAÇÃO" localSheetId="4">{"total","SUM(total)","YNNNN",FALSE}</definedName>
    <definedName name="MODIFICAÇÃO">{"total","SUM(total)","YNNNN",FALSE}</definedName>
    <definedName name="NAJILA" localSheetId="4">#REF!</definedName>
    <definedName name="NAJILA">#REF!</definedName>
    <definedName name="NFGNDFSC" localSheetId="4" hidden="1">#REF!</definedName>
    <definedName name="NFGNDFSC" hidden="1">#REF!</definedName>
    <definedName name="nh5ybgrfc" localSheetId="4">#REF!</definedName>
    <definedName name="nh5ybgrfc">#REF!</definedName>
    <definedName name="NIKE" localSheetId="4" hidden="1">{#N/A,#N/A,FALSE,"Plan1"}</definedName>
    <definedName name="NIKE" hidden="1">{#N/A,#N/A,FALSE,"Plan1"}</definedName>
    <definedName name="nil" localSheetId="4">#REF!</definedName>
    <definedName name="nil">#REF!</definedName>
    <definedName name="nn" localSheetId="4">#REF!</definedName>
    <definedName name="nn">#REF!</definedName>
    <definedName name="NOCK" localSheetId="4">#REF!</definedName>
    <definedName name="NOCK">#REF!</definedName>
    <definedName name="nock01" localSheetId="4">#REF!</definedName>
    <definedName name="nock01">#REF!</definedName>
    <definedName name="nome_obra" localSheetId="4">#REF!</definedName>
    <definedName name="nome_obra">#REF!</definedName>
    <definedName name="NOVA" localSheetId="4">#REF!</definedName>
    <definedName name="NOVA">#REF!</definedName>
    <definedName name="nr.ag.lote" localSheetId="4">#REF!</definedName>
    <definedName name="nr.ag.lote">#REF!</definedName>
    <definedName name="nr.ag.lote_1" localSheetId="4">#REF!</definedName>
    <definedName name="nr.ag.lote_1">#REF!</definedName>
    <definedName name="nro_medicao" localSheetId="4">#REF!</definedName>
    <definedName name="nro_medicao">#REF!</definedName>
    <definedName name="OAOA" localSheetId="4">#REF!</definedName>
    <definedName name="OAOA">#REF!</definedName>
    <definedName name="OAOAOA" localSheetId="4">#REF!</definedName>
    <definedName name="OAOAOA">#REF!</definedName>
    <definedName name="objeto" localSheetId="4">#REF!</definedName>
    <definedName name="objeto">#REF!</definedName>
    <definedName name="OBRA" localSheetId="4">#REF!</definedName>
    <definedName name="OBRA">#REF!</definedName>
    <definedName name="OI" localSheetId="4">#REF!</definedName>
    <definedName name="OI">#REF!</definedName>
    <definedName name="OIOKNCO33" localSheetId="4">#REF!</definedName>
    <definedName name="OIOKNCO33">#REF!</definedName>
    <definedName name="OLA" localSheetId="4">#REF!</definedName>
    <definedName name="OLA">#REF!</definedName>
    <definedName name="OLUKJYHGFD" localSheetId="4">#REF!</definedName>
    <definedName name="OLUKJYHGFD">#REF!</definedName>
    <definedName name="ORÇAMENTO.BancoRef" localSheetId="3" hidden="1">#REF!</definedName>
    <definedName name="ORÇAMENTO.BancoRef" localSheetId="4" hidden="1">#REF!</definedName>
    <definedName name="ORÇAMENTO.BancoRef" hidden="1">#REF!</definedName>
    <definedName name="ORÇAMENTO.CustoUnitario" localSheetId="3" hidden="1">ROUND(#REF!,15-13*#REF!)</definedName>
    <definedName name="ORÇAMENTO.CustoUnitario" localSheetId="4" hidden="1">ROUND(#REF!,15-13*#REF!)</definedName>
    <definedName name="ORÇAMENTO.CustoUnitario" hidden="1">ROUND(#REF!,15-13*#REF!)</definedName>
    <definedName name="ORÇAMENTO.PrecoUnitarioLicitado" localSheetId="3" hidden="1">#REF!</definedName>
    <definedName name="ORÇAMENTO.PrecoUnitarioLicitado" localSheetId="4" hidden="1">#REF!</definedName>
    <definedName name="ORÇAMENTO.PrecoUnitarioLicitado" hidden="1">#REF!</definedName>
    <definedName name="P1P2" localSheetId="4" hidden="1">{#N/A,#N/A,FALSE,"Plan1"}</definedName>
    <definedName name="P1P2" hidden="1">{#N/A,#N/A,FALSE,"Plan1"}</definedName>
    <definedName name="PAA">#REF!</definedName>
    <definedName name="pai">#REF!</definedName>
    <definedName name="paisagismo_grama" localSheetId="4">#REF!</definedName>
    <definedName name="paisagismo_grama">#REF!</definedName>
    <definedName name="PARA" localSheetId="4">#REF!</definedName>
    <definedName name="PARA">#REF!</definedName>
    <definedName name="PARAFUSO_PARA_LOUÇA" localSheetId="4">#REF!</definedName>
    <definedName name="PARAFUSO_PARA_LOUÇA">#REF!</definedName>
    <definedName name="PARANAENSE">#REF!</definedName>
    <definedName name="Páscoa">#REF!</definedName>
    <definedName name="PAVIMENTAÇÃO">#REF!</definedName>
    <definedName name="pavimentação_14.5.2">#REF!</definedName>
    <definedName name="pavs">#REF!</definedName>
    <definedName name="PEÇA_6_X_3_MAD_LEI" localSheetId="4">#REF!</definedName>
    <definedName name="PEÇA_6_X_3_MAD_LEI">#REF!</definedName>
    <definedName name="PEDRA_PRETA">'[7]Insumos'!$I$12</definedName>
    <definedName name="PEDREIRAS" localSheetId="4">#REF!</definedName>
    <definedName name="PEDREIRAS">#REF!</definedName>
    <definedName name="PEDREIRO" localSheetId="4">#REF!</definedName>
    <definedName name="PEDREIRO">#REF!</definedName>
    <definedName name="periodo" localSheetId="4">#REF!</definedName>
    <definedName name="periodo">#REF!</definedName>
    <definedName name="PERNAMANCA">'[7]Insumos'!$I$71</definedName>
    <definedName name="PERNAMANCA_MAD_LEI" localSheetId="4">#REF!</definedName>
    <definedName name="PERNAMANCA_MAD_LEI">#REF!</definedName>
    <definedName name="PINHEIRO" localSheetId="4">#REF!</definedName>
    <definedName name="PINHEIRO">#REF!</definedName>
    <definedName name="PINHEIRO1" localSheetId="4">#REF!</definedName>
    <definedName name="PINHEIRO1">#REF!</definedName>
    <definedName name="PINTOR">#REF!</definedName>
    <definedName name="PL_">#REF!</definedName>
    <definedName name="PL_ABC">#REF!</definedName>
    <definedName name="PL_ABC_11">NA()</definedName>
    <definedName name="PL_ABC_12" localSheetId="4">#REF!</definedName>
    <definedName name="PL_ABC_12">#REF!</definedName>
    <definedName name="PL_ABC_3" localSheetId="4">#REF!</definedName>
    <definedName name="PL_ABC_3">#REF!</definedName>
    <definedName name="PL_ABC_4" localSheetId="4">#REF!</definedName>
    <definedName name="PL_ABC_4">#REF!</definedName>
    <definedName name="Planilha" localSheetId="4">#REF!</definedName>
    <definedName name="Planilha">#REF!</definedName>
    <definedName name="planilha_11">NA()</definedName>
    <definedName name="planilha_12" localSheetId="4">#REF!</definedName>
    <definedName name="planilha_12">#REF!</definedName>
    <definedName name="PLANILHA_2" localSheetId="4">#REF!</definedName>
    <definedName name="PLANILHA_2">#REF!</definedName>
    <definedName name="planilha_3" localSheetId="4">#REF!</definedName>
    <definedName name="planilha_3">#REF!</definedName>
    <definedName name="planilha_4" localSheetId="4">#REF!</definedName>
    <definedName name="planilha_4">#REF!</definedName>
    <definedName name="planuilha" localSheetId="4">#REF!</definedName>
    <definedName name="planuilha">#REF!</definedName>
    <definedName name="PLKJBV">#REF!</definedName>
    <definedName name="PLKJHGF">#REF!</definedName>
    <definedName name="PLKJHGFDSRT" localSheetId="4">#REF!</definedName>
    <definedName name="PLKJHGFDSRT">#REF!</definedName>
    <definedName name="PLUVIAL" localSheetId="4">#REF!</definedName>
    <definedName name="PLUVIAL">#REF!</definedName>
    <definedName name="PO_QUIMICO_4KG" localSheetId="4">#REF!</definedName>
    <definedName name="PO_QUIMICO_4KG">#REF!</definedName>
    <definedName name="podopd" localSheetId="4">#REF!</definedName>
    <definedName name="podopd">#REF!</definedName>
    <definedName name="POIUYTRE" localSheetId="4">#REF!</definedName>
    <definedName name="POIUYTRE">#REF!</definedName>
    <definedName name="POIUYTREWQASDFGHJKLÇÇÇÇÇÇÇÇÇÇÇÇLMNBV" localSheetId="4">#REF!</definedName>
    <definedName name="POIUYTREWQASDFGHJKLÇÇÇÇÇÇÇÇÇÇÇÇLMNBV">#REF!</definedName>
    <definedName name="POLIANA" localSheetId="4">#REF!</definedName>
    <definedName name="POLIANA">#REF!</definedName>
    <definedName name="POLU" localSheetId="4">#REF!</definedName>
    <definedName name="POLU">#REF!</definedName>
    <definedName name="PONTALETE" localSheetId="4">#REF!</definedName>
    <definedName name="PONTALETE">#REF!</definedName>
    <definedName name="ponte" localSheetId="4">{"total","SUM(total)","YNNNN",FALSE}</definedName>
    <definedName name="ponte">{"total","SUM(total)","YNNNN",FALSE}</definedName>
    <definedName name="POPOPOP" localSheetId="4">#REF!</definedName>
    <definedName name="POPOPOP">#REF!</definedName>
    <definedName name="POPOPSSJ" localSheetId="4">#REF!</definedName>
    <definedName name="POPOPSSJ">#REF!</definedName>
    <definedName name="POR" localSheetId="4" hidden="1">{#N/A,#N/A,FALSE,"Planilha";#N/A,#N/A,FALSE,"Resumo";#N/A,#N/A,FALSE,"Fisico";#N/A,#N/A,FALSE,"Financeiro";#N/A,#N/A,FALSE,"Financeiro"}</definedName>
    <definedName name="POR" hidden="1">{#N/A,#N/A,FALSE,"Planilha";#N/A,#N/A,FALSE,"Resumo";#N/A,#N/A,FALSE,"Fisico";#N/A,#N/A,FALSE,"Financeiro";#N/A,#N/A,FALSE,"Financeiro"}</definedName>
    <definedName name="porta">#N/A</definedName>
    <definedName name="porta_3">#N/A</definedName>
    <definedName name="portão" localSheetId="4">#REF!</definedName>
    <definedName name="portão">#REF!</definedName>
    <definedName name="portico" localSheetId="4">#REF!</definedName>
    <definedName name="portico">#REF!</definedName>
    <definedName name="PQ" localSheetId="4">#REF!</definedName>
    <definedName name="PQ">#REF!</definedName>
    <definedName name="Preço_Unitário_1" localSheetId="4">#REF!</definedName>
    <definedName name="Preço_Unitário_1">#REF!</definedName>
    <definedName name="prego" localSheetId="4">#REF!</definedName>
    <definedName name="prego">#REF!</definedName>
    <definedName name="PREGO_1_X_16" localSheetId="4">#REF!</definedName>
    <definedName name="PREGO_1_X_16">#REF!</definedName>
    <definedName name="PREGO_2_12_X_12" localSheetId="4">#REF!</definedName>
    <definedName name="PREGO_2_12_X_12">#REF!</definedName>
    <definedName name="PREGO_2_12X10">#REF!</definedName>
    <definedName name="PREGO_2X11">#REF!</definedName>
    <definedName name="PREGO_2X12">#REF!</definedName>
    <definedName name="PREMIUM">#REF!</definedName>
    <definedName name="Print_Area_MI">#REF!</definedName>
    <definedName name="PRINT_TITLES_MI">#REF!</definedName>
    <definedName name="projeto">#REF!</definedName>
    <definedName name="Ptotal" localSheetId="4">ROUND(#REF!*#REF!,2)</definedName>
    <definedName name="Ptotal">ROUND(#REF!*#REF!,2)</definedName>
    <definedName name="PUGET">#REF!</definedName>
    <definedName name="PUnit10">'[19]PLANILHA (2)'!F1*'[19]PLANILHA (2)'!$P$1</definedName>
    <definedName name="PUnit11">'[19]PLANILHA (2)'!L1*'[19]PLANILHA (2)'!$P$1</definedName>
    <definedName name="PUnit12">'[19]PLANILHA (2)'!I1*'[19]PLANILHA (2)'!$P$1</definedName>
    <definedName name="pvcpba2" localSheetId="4">#REF!</definedName>
    <definedName name="pvcpba2">#REF!</definedName>
    <definedName name="q" localSheetId="4">#REF!</definedName>
    <definedName name="q">#REF!</definedName>
    <definedName name="Q100000_11">NA()</definedName>
    <definedName name="Q100000_4" localSheetId="4">#REF!</definedName>
    <definedName name="Q100000_4">#REF!</definedName>
    <definedName name="Q100000_5" localSheetId="4">#REF!</definedName>
    <definedName name="Q100000_5">#REF!</definedName>
    <definedName name="Q100000_5_11">NA()</definedName>
    <definedName name="Q80000_11">NA()</definedName>
    <definedName name="Q80000_4" localSheetId="4">#REF!</definedName>
    <definedName name="Q80000_4">#REF!</definedName>
    <definedName name="Q80000_5" localSheetId="4">#REF!</definedName>
    <definedName name="Q80000_5">#REF!</definedName>
    <definedName name="Q80000_5_11">NA()</definedName>
    <definedName name="QAAAQQ" localSheetId="4">#REF!</definedName>
    <definedName name="QAAAQQ">#REF!</definedName>
    <definedName name="qaq" localSheetId="4">#REF!</definedName>
    <definedName name="qaq">#REF!</definedName>
    <definedName name="QAQAQ" localSheetId="4">#REF!</definedName>
    <definedName name="QAQAQ">#REF!</definedName>
    <definedName name="qaswdwd" localSheetId="4">#REF!</definedName>
    <definedName name="qaswdwd">#REF!</definedName>
    <definedName name="qaws" localSheetId="4">#REF!</definedName>
    <definedName name="qaws">#REF!</definedName>
    <definedName name="QCEE" localSheetId="4">#REF!</definedName>
    <definedName name="QCEE">#REF!</definedName>
    <definedName name="QQQSDDD" localSheetId="4">#REF!</definedName>
    <definedName name="QQQSDDD">#REF!</definedName>
    <definedName name="qqxxx" localSheetId="4">#REF!</definedName>
    <definedName name="qqxxx">#REF!</definedName>
    <definedName name="QSDFVB" localSheetId="4">#REF!</definedName>
    <definedName name="QSDFVB">#REF!</definedName>
    <definedName name="Quantidade_1" localSheetId="4">#REF!</definedName>
    <definedName name="Quantidade_1">#REF!</definedName>
    <definedName name="QWASD" localSheetId="4">#REF!</definedName>
    <definedName name="QWASD">#REF!</definedName>
    <definedName name="QWEADVVR3" localSheetId="4">#REF!</definedName>
    <definedName name="QWEADVVR3">#REF!</definedName>
    <definedName name="qwedf" localSheetId="4">#REF!</definedName>
    <definedName name="qwedf">#REF!</definedName>
    <definedName name="QWEQWE">#REF!</definedName>
    <definedName name="QWESDGV">#REF!</definedName>
    <definedName name="QWESFDGH">#REF!</definedName>
    <definedName name="qwkojdkqwd">#REF!</definedName>
    <definedName name="RAN1_11">NA()</definedName>
    <definedName name="RAN1_12" localSheetId="4">#REF!</definedName>
    <definedName name="RAN1_12">#REF!</definedName>
    <definedName name="RAN1_2" localSheetId="4">#REF!</definedName>
    <definedName name="RAN1_2">#REF!</definedName>
    <definedName name="RAN1_3" localSheetId="4">#REF!</definedName>
    <definedName name="RAN1_3">#REF!</definedName>
    <definedName name="RAN1_4">#REF!</definedName>
    <definedName name="RAN1_9">#REF!</definedName>
    <definedName name="rcwrcwx">#REF!</definedName>
    <definedName name="reas">#REF!</definedName>
    <definedName name="REATERRO_DE_VALAS_COMPACTADO_MECANICAMENTE">#REF!</definedName>
    <definedName name="REATERRO_DE_VALAS_COMPACTADO_MECANICAMENTE_11">NA()</definedName>
    <definedName name="REATERRO_DE_VALAS_COMPACTADO_MECANICAMENTE_12">NA()</definedName>
    <definedName name="REATERRO_DE_VALAS_COMPACTADO_MECANICAMENTE_3">#N/A</definedName>
    <definedName name="REATERRO_DE_VALAS_COMPACTADO_MECANICAMENTE_4">NA()</definedName>
    <definedName name="REBOCO">#N/A</definedName>
    <definedName name="REBOCO_11">#N/A</definedName>
    <definedName name="REBOCO_3">#N/A</definedName>
    <definedName name="Recobrimento_Mínimo">0.7</definedName>
    <definedName name="RECUEPRAÇÕES_HABITACIONAIS" localSheetId="4">#REF!</definedName>
    <definedName name="RECUEPRAÇÕES_HABITACIONAIS">#REF!</definedName>
    <definedName name="RECUPERACAO_HAB" localSheetId="4">#REF!</definedName>
    <definedName name="RECUPERACAO_HAB">#REF!</definedName>
    <definedName name="rede" localSheetId="4">#REF!</definedName>
    <definedName name="rede">#REF!</definedName>
    <definedName name="REDE_DN100" localSheetId="4">#REF!</definedName>
    <definedName name="REDE_DN100">#REF!</definedName>
    <definedName name="REDE2" localSheetId="4">#REF!</definedName>
    <definedName name="REDE2">#REF!</definedName>
    <definedName name="REFEITO" localSheetId="4" hidden="1">{#N/A,#N/A,FALSE,"Plan1"}</definedName>
    <definedName name="REFEITO" hidden="1">{#N/A,#N/A,FALSE,"Plan1"}</definedName>
    <definedName name="REFEITO3" localSheetId="4" hidden="1">{#N/A,#N/A,FALSE,"Plan1"}</definedName>
    <definedName name="REFEITO3" hidden="1">{#N/A,#N/A,FALSE,"Plan1"}</definedName>
    <definedName name="REFERENCIA.Descricao" localSheetId="3" hidden="1">IF(ISNUMBER(#REF!),OFFSET(INDIRECT('B.D.I  DESONERADO'!ORÇAMENTO.BancoRef),#REF!-1,3,1),#REF!)</definedName>
    <definedName name="REFERENCIA.Descricao" localSheetId="4" hidden="1">IF(ISNUMBER(#REF!),OFFSET(INDIRECT('ENC.SOC.'!ORÇAMENTO.BancoRef),#REF!-1,3,1),#REF!)</definedName>
    <definedName name="REFERENCIA.Descricao" hidden="1">IF(ISNUMBER(#REF!),OFFSET(INDIRECT(ORÇAMENTO.BancoRef),#REF!-1,3,1),#REF!)</definedName>
    <definedName name="REFERENCIA.Unidade" localSheetId="3" hidden="1">IF(ISNUMBER(#REF!),OFFSET(INDIRECT('B.D.I  DESONERADO'!ORÇAMENTO.BancoRef),#REF!-1,4,1),"-")</definedName>
    <definedName name="REFERENCIA.Unidade" localSheetId="4" hidden="1">IF(ISNUMBER(#REF!),OFFSET(INDIRECT('ENC.SOC.'!ORÇAMENTO.BancoRef),#REF!-1,4,1),"-")</definedName>
    <definedName name="REFERENCIA.Unidade" hidden="1">IF(ISNUMBER(#REF!),OFFSET(INDIRECT(ORÇAMENTO.BancoRef),#REF!-1,4,1),"-")</definedName>
    <definedName name="REFERENTE" localSheetId="4">#REF!</definedName>
    <definedName name="REFERENTE">#REF!</definedName>
    <definedName name="REGUA_DUZIA">'[7]Insumos'!$I$61</definedName>
    <definedName name="REJUNTE" localSheetId="4">#REF!</definedName>
    <definedName name="REJUNTE">#REF!</definedName>
    <definedName name="REMO" localSheetId="4">#REF!</definedName>
    <definedName name="REMO">#REF!</definedName>
    <definedName name="REPORT" localSheetId="4">#REF!</definedName>
    <definedName name="REPORT">#REF!</definedName>
    <definedName name="RES_CPS">#REF!</definedName>
    <definedName name="RES_CPS_11">NA()</definedName>
    <definedName name="RES_CPS_12" localSheetId="4">#REF!</definedName>
    <definedName name="RES_CPS_12">#REF!</definedName>
    <definedName name="RES_CPS_3" localSheetId="4">#REF!</definedName>
    <definedName name="RES_CPS_3">#REF!</definedName>
    <definedName name="RES_CPS_4" localSheetId="4">#REF!</definedName>
    <definedName name="RES_CPS_4">#REF!</definedName>
    <definedName name="responsável">#REF!</definedName>
    <definedName name="RESUMO" localSheetId="4" hidden="1">{#N/A,#N/A,FALSE,"Plan1"}</definedName>
    <definedName name="RESUMO" hidden="1">{#N/A,#N/A,FALSE,"Plan1"}</definedName>
    <definedName name="RESUMO2" localSheetId="4">#REF!</definedName>
    <definedName name="RESUMO2">#REF!</definedName>
    <definedName name="RESVALORES" localSheetId="4">#REF!</definedName>
    <definedName name="RESVALORES">#REF!</definedName>
    <definedName name="rfc" localSheetId="4">#REF!</definedName>
    <definedName name="rfc">#REF!</definedName>
    <definedName name="rfrfr">#REF!</definedName>
    <definedName name="RGFAD" localSheetId="4" hidden="1">{#N/A,#N/A,FALSE,"Plan1"}</definedName>
    <definedName name="RGFAD" hidden="1">{#N/A,#N/A,FALSE,"Plan1"}</definedName>
    <definedName name="RIPAO">'[7]Insumos'!$I$61</definedName>
    <definedName name="RIPÃO" localSheetId="4">#REF!</definedName>
    <definedName name="RIPÃO">#REF!</definedName>
    <definedName name="RIPÃO_COMUM">'[7]Insumos'!$I$61</definedName>
    <definedName name="RIPÃO_MAD_LEI" localSheetId="4">#REF!</definedName>
    <definedName name="RIPÃO_MAD_LEI">#REF!</definedName>
    <definedName name="RODAPE_CINZA_CORUMBA" localSheetId="4">#REF!</definedName>
    <definedName name="RODAPE_CINZA_CORUMBA">#REF!</definedName>
    <definedName name="rr" localSheetId="4">#REF!</definedName>
    <definedName name="rr">#REF!</definedName>
    <definedName name="RTGFCV">#REF!</definedName>
    <definedName name="S">#REF!</definedName>
    <definedName name="sa">#REF!</definedName>
    <definedName name="sad">#REF!</definedName>
    <definedName name="SANTA_INÊS">#REF!</definedName>
    <definedName name="SARRAFO">#REF!</definedName>
    <definedName name="sas">'[20]PLAN GERAL'!$C$104</definedName>
    <definedName name="SE_02_14" localSheetId="4">#REF!</definedName>
    <definedName name="SE_02_14">#REF!</definedName>
    <definedName name="SEINFRA" localSheetId="4">#REF!</definedName>
    <definedName name="SEINFRA">#REF!</definedName>
    <definedName name="SEIXO" localSheetId="4">#REF!</definedName>
    <definedName name="SEIXO">#REF!</definedName>
    <definedName name="serv" localSheetId="4">#REF!</definedName>
    <definedName name="serv">#REF!</definedName>
    <definedName name="serv_11">NA()</definedName>
    <definedName name="serv_12" localSheetId="4">#REF!</definedName>
    <definedName name="serv_12">#REF!</definedName>
    <definedName name="serv_3" localSheetId="4">#REF!</definedName>
    <definedName name="serv_3">#REF!</definedName>
    <definedName name="serv_4" localSheetId="4">#REF!</definedName>
    <definedName name="serv_4">#REF!</definedName>
    <definedName name="SESESE">#REF!</definedName>
    <definedName name="SET">'[22]Comp'!$E$361:$E$428</definedName>
    <definedName name="SG_01_01_1" localSheetId="4">#REF!</definedName>
    <definedName name="SG_01_01_1">#REF!</definedName>
    <definedName name="SG_01_02_1" localSheetId="4">#REF!</definedName>
    <definedName name="SG_01_02_1">#REF!</definedName>
    <definedName name="SG_01_03_1" localSheetId="4">#REF!</definedName>
    <definedName name="SG_01_03_1">#REF!</definedName>
    <definedName name="SG_01_04" localSheetId="4">#REF!</definedName>
    <definedName name="SG_01_04">#REF!</definedName>
    <definedName name="SG_01_04_1" localSheetId="4">#REF!</definedName>
    <definedName name="SG_01_04_1">#REF!</definedName>
    <definedName name="SG_01_05">#REF!</definedName>
    <definedName name="SG_01_05_1">#REF!</definedName>
    <definedName name="SG_01_06">#REF!</definedName>
    <definedName name="SG_01_06_1">#REF!</definedName>
    <definedName name="SG_01_07">#REF!</definedName>
    <definedName name="SG_01_07_1">#REF!</definedName>
    <definedName name="SG_01_08">#REF!</definedName>
    <definedName name="SG_01_08_1">#REF!</definedName>
    <definedName name="SG_01_09">#REF!</definedName>
    <definedName name="SG_01_09_1">#REF!</definedName>
    <definedName name="SG_01_10">#REF!</definedName>
    <definedName name="SG_01_10_1">#REF!</definedName>
    <definedName name="SG_01_11">#REF!</definedName>
    <definedName name="SG_01_11_1">#REF!</definedName>
    <definedName name="SG_01_12">#REF!</definedName>
    <definedName name="SG_01_12_1">#REF!</definedName>
    <definedName name="SG_01_13">#REF!</definedName>
    <definedName name="SG_01_13_1">#REF!</definedName>
    <definedName name="SG_01_14">#REF!</definedName>
    <definedName name="SG_01_14_1">#REF!</definedName>
    <definedName name="SG_01_15">#REF!</definedName>
    <definedName name="SG_01_15_1">#REF!</definedName>
    <definedName name="SG_01_16">#REF!</definedName>
    <definedName name="SG_01_16_1">#REF!</definedName>
    <definedName name="SG_01_17">#REF!</definedName>
    <definedName name="SG_01_17_1">#REF!</definedName>
    <definedName name="SG_01_18">#REF!</definedName>
    <definedName name="SG_01_18_1">#REF!</definedName>
    <definedName name="SG_01_19">#REF!</definedName>
    <definedName name="SG_01_19_1">#REF!</definedName>
    <definedName name="SG_01_20">#REF!</definedName>
    <definedName name="SG_01_20_1">#REF!</definedName>
    <definedName name="SG_02_01_1">#REF!</definedName>
    <definedName name="SG_02_02_1">#REF!</definedName>
    <definedName name="SG_02_03_1">#REF!</definedName>
    <definedName name="SG_02_04_1">#REF!</definedName>
    <definedName name="SG_02_05_1">#REF!</definedName>
    <definedName name="SG_02_06_1">#REF!</definedName>
    <definedName name="SG_02_07_1">#REF!</definedName>
    <definedName name="SG_02_08_1">#REF!</definedName>
    <definedName name="SG_02_09">#REF!</definedName>
    <definedName name="SG_02_09_1">#REF!</definedName>
    <definedName name="SG_02_10">#REF!</definedName>
    <definedName name="SG_02_10_1">#REF!</definedName>
    <definedName name="SG_02_11">#REF!</definedName>
    <definedName name="SG_02_11_1">#REF!</definedName>
    <definedName name="SG_02_12">#REF!</definedName>
    <definedName name="SG_02_12_1">#REF!</definedName>
    <definedName name="SG_02_13">#REF!</definedName>
    <definedName name="SG_02_13_1">#REF!</definedName>
    <definedName name="SG_02_14">#REF!</definedName>
    <definedName name="SG_02_14_1">#REF!</definedName>
    <definedName name="SG_02_15">#REF!</definedName>
    <definedName name="SG_02_15_1">#REF!</definedName>
    <definedName name="SG_02_16">#REF!</definedName>
    <definedName name="SG_02_16_1">#REF!</definedName>
    <definedName name="SG_02_17">#REF!</definedName>
    <definedName name="SG_02_17_1">#REF!</definedName>
    <definedName name="SG_02_18">#REF!</definedName>
    <definedName name="SG_02_18_1">#REF!</definedName>
    <definedName name="SG_02_19">#REF!</definedName>
    <definedName name="SG_02_19_1">#REF!</definedName>
    <definedName name="SG_02_20">#REF!</definedName>
    <definedName name="SG_02_20_1">#REF!</definedName>
    <definedName name="SG_03_01_1">#REF!</definedName>
    <definedName name="SG_03_02_1">#REF!</definedName>
    <definedName name="SG_03_03_1">#REF!</definedName>
    <definedName name="SG_03_04_1">#REF!</definedName>
    <definedName name="SG_03_05_1">#REF!</definedName>
    <definedName name="SG_03_06_1">#REF!</definedName>
    <definedName name="SG_03_07_1">#REF!</definedName>
    <definedName name="SG_03_08_1">#REF!</definedName>
    <definedName name="SG_03_09_1">#REF!</definedName>
    <definedName name="SG_03_10_1">#REF!</definedName>
    <definedName name="SG_03_11_1">#REF!</definedName>
    <definedName name="SG_03_12_1">#REF!</definedName>
    <definedName name="SG_03_13_1">#REF!</definedName>
    <definedName name="SG_03_14_1">#REF!</definedName>
    <definedName name="SG_03_15_1">#REF!</definedName>
    <definedName name="SG_03_16">#REF!</definedName>
    <definedName name="SG_03_16_1">#REF!</definedName>
    <definedName name="SG_03_17">#REF!</definedName>
    <definedName name="SG_03_17_1">#REF!</definedName>
    <definedName name="SG_03_18">#REF!</definedName>
    <definedName name="SG_03_18_1">#REF!</definedName>
    <definedName name="SG_03_19">#REF!</definedName>
    <definedName name="SG_03_19_1">#REF!</definedName>
    <definedName name="SG_03_20">#REF!</definedName>
    <definedName name="SG_03_20_1">#REF!</definedName>
    <definedName name="SG_04_01_1">#REF!</definedName>
    <definedName name="SG_04_02_1">#REF!</definedName>
    <definedName name="SG_04_03_1">#REF!</definedName>
    <definedName name="SG_04_04">#REF!</definedName>
    <definedName name="SG_04_04_1">#REF!</definedName>
    <definedName name="SG_04_05">#REF!</definedName>
    <definedName name="SG_04_05_1">#REF!</definedName>
    <definedName name="SG_04_06">#REF!</definedName>
    <definedName name="SG_04_06_1">#REF!</definedName>
    <definedName name="SG_04_07">#REF!</definedName>
    <definedName name="SG_04_07_1">#REF!</definedName>
    <definedName name="SG_04_08">#REF!</definedName>
    <definedName name="SG_04_08_1">#REF!</definedName>
    <definedName name="SG_04_09">#REF!</definedName>
    <definedName name="SG_04_09_1">#REF!</definedName>
    <definedName name="SG_04_10">#REF!</definedName>
    <definedName name="SG_04_10_1">#REF!</definedName>
    <definedName name="SG_04_11">#REF!</definedName>
    <definedName name="SG_04_11_1">#REF!</definedName>
    <definedName name="SG_04_12">#REF!</definedName>
    <definedName name="SG_04_12_1">#REF!</definedName>
    <definedName name="SG_04_13">#REF!</definedName>
    <definedName name="SG_04_13_1">#REF!</definedName>
    <definedName name="SG_04_14">#REF!</definedName>
    <definedName name="SG_04_14_1">#REF!</definedName>
    <definedName name="SG_04_15">#REF!</definedName>
    <definedName name="SG_04_15_1">#REF!</definedName>
    <definedName name="SG_04_16">#REF!</definedName>
    <definedName name="SG_04_16_1">#REF!</definedName>
    <definedName name="SG_04_17">#REF!</definedName>
    <definedName name="SG_04_17_1">#REF!</definedName>
    <definedName name="SG_04_18">#REF!</definedName>
    <definedName name="SG_04_18_1">#REF!</definedName>
    <definedName name="SG_04_19">#REF!</definedName>
    <definedName name="SG_04_19_1">#REF!</definedName>
    <definedName name="SG_04_20">#REF!</definedName>
    <definedName name="SG_04_20_1">#REF!</definedName>
    <definedName name="SG_05_01_1">#REF!</definedName>
    <definedName name="SG_05_02">#REF!</definedName>
    <definedName name="SG_05_02_1">#REF!</definedName>
    <definedName name="SG_05_03">#REF!</definedName>
    <definedName name="SG_05_03_1">#REF!</definedName>
    <definedName name="SG_05_04_1">#REF!</definedName>
    <definedName name="SG_05_05_1">#REF!</definedName>
    <definedName name="SG_05_06_1">#REF!</definedName>
    <definedName name="SG_05_07">#REF!</definedName>
    <definedName name="SG_05_07_1">#REF!</definedName>
    <definedName name="SG_05_08">#REF!</definedName>
    <definedName name="SG_05_08_1">#REF!</definedName>
    <definedName name="SG_05_09_1">#REF!</definedName>
    <definedName name="SG_05_10_1">#REF!</definedName>
    <definedName name="SG_05_11">#REF!</definedName>
    <definedName name="SG_05_11_1">#REF!</definedName>
    <definedName name="SG_05_12_1">#REF!</definedName>
    <definedName name="SG_05_13_1">#REF!</definedName>
    <definedName name="SG_05_14">#REF!</definedName>
    <definedName name="SG_05_14_1">#REF!</definedName>
    <definedName name="SG_05_15">#REF!</definedName>
    <definedName name="SG_05_15_1">#REF!</definedName>
    <definedName name="SG_05_16">#REF!</definedName>
    <definedName name="SG_05_16_1">#REF!</definedName>
    <definedName name="SG_05_17">#REF!</definedName>
    <definedName name="SG_05_17_1">#REF!</definedName>
    <definedName name="SG_05_18">#REF!</definedName>
    <definedName name="SG_05_18_1">#REF!</definedName>
    <definedName name="SG_05_19">#REF!</definedName>
    <definedName name="SG_05_19_1">#REF!</definedName>
    <definedName name="SG_05_20">#REF!</definedName>
    <definedName name="SG_05_20_1">#REF!</definedName>
    <definedName name="SG_06_01_1">#REF!</definedName>
    <definedName name="SG_06_02_1">#REF!</definedName>
    <definedName name="SG_06_03_1">#REF!</definedName>
    <definedName name="SG_06_04">#REF!</definedName>
    <definedName name="SG_06_04_1">#REF!</definedName>
    <definedName name="SG_06_05">#REF!</definedName>
    <definedName name="SG_06_05_1">#REF!</definedName>
    <definedName name="SG_06_06">#REF!</definedName>
    <definedName name="SG_06_06_1">#REF!</definedName>
    <definedName name="SG_06_07">#REF!</definedName>
    <definedName name="SG_06_07_1">#REF!</definedName>
    <definedName name="SG_06_08">#REF!</definedName>
    <definedName name="SG_06_08_1">#REF!</definedName>
    <definedName name="SG_06_09">#REF!</definedName>
    <definedName name="SG_06_09_1">#REF!</definedName>
    <definedName name="SG_06_10">#REF!</definedName>
    <definedName name="SG_06_10_1">#REF!</definedName>
    <definedName name="SG_06_11">#REF!</definedName>
    <definedName name="SG_06_11_1">#REF!</definedName>
    <definedName name="SG_06_12">#REF!</definedName>
    <definedName name="SG_06_12_1">#REF!</definedName>
    <definedName name="SG_06_13">#REF!</definedName>
    <definedName name="SG_06_13_1">#REF!</definedName>
    <definedName name="SG_06_14">#REF!</definedName>
    <definedName name="SG_06_14_1">#REF!</definedName>
    <definedName name="SG_06_15">#REF!</definedName>
    <definedName name="SG_06_15_1">#REF!</definedName>
    <definedName name="SG_06_16">#REF!</definedName>
    <definedName name="SG_06_16_1">#REF!</definedName>
    <definedName name="SG_06_17">#REF!</definedName>
    <definedName name="SG_06_17_1">#REF!</definedName>
    <definedName name="SG_06_18">#REF!</definedName>
    <definedName name="SG_06_18_1">#REF!</definedName>
    <definedName name="SG_06_19">#REF!</definedName>
    <definedName name="SG_06_19_1">#REF!</definedName>
    <definedName name="SG_06_20">#REF!</definedName>
    <definedName name="SG_06_20_1">#REF!</definedName>
    <definedName name="SG_07_01_1">#REF!</definedName>
    <definedName name="SG_07_02">#REF!</definedName>
    <definedName name="SG_07_02_1">#REF!</definedName>
    <definedName name="SG_07_03">#REF!</definedName>
    <definedName name="SG_07_03_1">#REF!</definedName>
    <definedName name="SG_07_04">#REF!</definedName>
    <definedName name="SG_07_04_1">#REF!</definedName>
    <definedName name="SG_07_05">#REF!</definedName>
    <definedName name="SG_07_05_1">#REF!</definedName>
    <definedName name="SG_07_06">#REF!</definedName>
    <definedName name="SG_07_06_1">#REF!</definedName>
    <definedName name="SG_07_07">#REF!</definedName>
    <definedName name="SG_07_07_1">#REF!</definedName>
    <definedName name="SG_07_08">#REF!</definedName>
    <definedName name="SG_07_08_1">#REF!</definedName>
    <definedName name="SG_07_09">#REF!</definedName>
    <definedName name="SG_07_09_1">#REF!</definedName>
    <definedName name="SG_07_10">#REF!</definedName>
    <definedName name="SG_07_10_1">#REF!</definedName>
    <definedName name="SG_07_11">#REF!</definedName>
    <definedName name="SG_07_11_1">#REF!</definedName>
    <definedName name="SG_07_12">#REF!</definedName>
    <definedName name="SG_07_12_1">#REF!</definedName>
    <definedName name="SG_07_13">#REF!</definedName>
    <definedName name="SG_07_13_1">#REF!</definedName>
    <definedName name="SG_07_14">#REF!</definedName>
    <definedName name="SG_07_14_1">#REF!</definedName>
    <definedName name="SG_07_15">#REF!</definedName>
    <definedName name="SG_07_15_1">#REF!</definedName>
    <definedName name="SG_07_16">#REF!</definedName>
    <definedName name="SG_07_16_1">#REF!</definedName>
    <definedName name="SG_07_17">#REF!</definedName>
    <definedName name="SG_07_17_1">#REF!</definedName>
    <definedName name="SG_07_18">#REF!</definedName>
    <definedName name="SG_07_18_1">#REF!</definedName>
    <definedName name="SG_07_19">#REF!</definedName>
    <definedName name="SG_07_19_1">#REF!</definedName>
    <definedName name="SG_07_20">#REF!</definedName>
    <definedName name="SG_07_20_1">#REF!</definedName>
    <definedName name="SG_08_01_1">#REF!</definedName>
    <definedName name="SG_08_02">#REF!</definedName>
    <definedName name="SG_08_02_1">#REF!</definedName>
    <definedName name="SG_08_03">#REF!</definedName>
    <definedName name="SG_08_03_1">#REF!</definedName>
    <definedName name="SG_08_04">#REF!</definedName>
    <definedName name="SG_08_04_1">#REF!</definedName>
    <definedName name="SG_08_05">#REF!</definedName>
    <definedName name="SG_08_05_1">#REF!</definedName>
    <definedName name="SG_08_06">#REF!</definedName>
    <definedName name="SG_08_06_1">#REF!</definedName>
    <definedName name="SG_08_07">#REF!</definedName>
    <definedName name="SG_08_07_1">#REF!</definedName>
    <definedName name="SG_08_08">#REF!</definedName>
    <definedName name="SG_08_08_1">#REF!</definedName>
    <definedName name="SG_08_09">#REF!</definedName>
    <definedName name="SG_08_09_1">#REF!</definedName>
    <definedName name="SG_08_10">#REF!</definedName>
    <definedName name="SG_08_10_1">#REF!</definedName>
    <definedName name="SG_08_11">#REF!</definedName>
    <definedName name="SG_08_11_1">#REF!</definedName>
    <definedName name="SG_08_12">#REF!</definedName>
    <definedName name="SG_08_12_1">#REF!</definedName>
    <definedName name="SG_08_13">#REF!</definedName>
    <definedName name="SG_08_13_1">#REF!</definedName>
    <definedName name="SG_08_14">#REF!</definedName>
    <definedName name="SG_08_14_1">#REF!</definedName>
    <definedName name="SG_08_15">#REF!</definedName>
    <definedName name="SG_08_15_1">#REF!</definedName>
    <definedName name="SG_08_16">#REF!</definedName>
    <definedName name="SG_08_16_1">#REF!</definedName>
    <definedName name="SG_08_17">#REF!</definedName>
    <definedName name="SG_08_17_1">#REF!</definedName>
    <definedName name="SG_08_18">#REF!</definedName>
    <definedName name="SG_08_18_1">#REF!</definedName>
    <definedName name="SG_08_19">#REF!</definedName>
    <definedName name="SG_08_19_1">#REF!</definedName>
    <definedName name="SG_08_20">#REF!</definedName>
    <definedName name="SG_08_20_1">#REF!</definedName>
    <definedName name="SG_09_01_1">#REF!</definedName>
    <definedName name="SG_09_02_1">#REF!</definedName>
    <definedName name="SG_09_03">#REF!</definedName>
    <definedName name="SG_09_03_1">#REF!</definedName>
    <definedName name="SG_09_04">#REF!</definedName>
    <definedName name="SG_09_04_1">#REF!</definedName>
    <definedName name="SG_09_05">#REF!</definedName>
    <definedName name="SG_09_05_1">#REF!</definedName>
    <definedName name="SG_09_06">#REF!</definedName>
    <definedName name="SG_09_06_1">#REF!</definedName>
    <definedName name="SG_09_07">#REF!</definedName>
    <definedName name="SG_09_07_1">#REF!</definedName>
    <definedName name="SG_09_08">#REF!</definedName>
    <definedName name="SG_09_08_1">#REF!</definedName>
    <definedName name="SG_09_09">#REF!</definedName>
    <definedName name="SG_09_09_1">#REF!</definedName>
    <definedName name="SG_09_10">#REF!</definedName>
    <definedName name="SG_09_10_1">#REF!</definedName>
    <definedName name="SG_09_11">#REF!</definedName>
    <definedName name="SG_09_11_1">#REF!</definedName>
    <definedName name="SG_09_12">#REF!</definedName>
    <definedName name="SG_09_12_1">#REF!</definedName>
    <definedName name="SG_09_13">#REF!</definedName>
    <definedName name="SG_09_13_1">#REF!</definedName>
    <definedName name="SG_09_14">#REF!</definedName>
    <definedName name="SG_09_14_1">#REF!</definedName>
    <definedName name="SG_09_15">#REF!</definedName>
    <definedName name="SG_09_15_1">#REF!</definedName>
    <definedName name="SG_09_16">#REF!</definedName>
    <definedName name="SG_09_16_1">#REF!</definedName>
    <definedName name="SG_09_17">#REF!</definedName>
    <definedName name="SG_09_17_1">#REF!</definedName>
    <definedName name="SG_09_18">#REF!</definedName>
    <definedName name="SG_09_18_1">#REF!</definedName>
    <definedName name="SG_09_19">#REF!</definedName>
    <definedName name="SG_09_19_1">#REF!</definedName>
    <definedName name="SG_09_20">#REF!</definedName>
    <definedName name="SG_09_20_1">#REF!</definedName>
    <definedName name="SG_10_01_1">#REF!</definedName>
    <definedName name="SG_10_02">#REF!</definedName>
    <definedName name="SG_10_02_1">#REF!</definedName>
    <definedName name="SG_10_03">#REF!</definedName>
    <definedName name="SG_10_03_1">#REF!</definedName>
    <definedName name="SG_10_04">#REF!</definedName>
    <definedName name="SG_10_04_1">#REF!</definedName>
    <definedName name="SG_10_05">#REF!</definedName>
    <definedName name="SG_10_05_1">#REF!</definedName>
    <definedName name="SG_10_06">#REF!</definedName>
    <definedName name="SG_10_06_1">#REF!</definedName>
    <definedName name="SG_10_07">#REF!</definedName>
    <definedName name="SG_10_07_1">#REF!</definedName>
    <definedName name="SG_10_08">#REF!</definedName>
    <definedName name="SG_10_08_1">#REF!</definedName>
    <definedName name="SG_10_09">#REF!</definedName>
    <definedName name="SG_10_09_1">#REF!</definedName>
    <definedName name="SG_10_10">#REF!</definedName>
    <definedName name="SG_10_10_1">#REF!</definedName>
    <definedName name="SG_10_11">#REF!</definedName>
    <definedName name="SG_10_11_1">#REF!</definedName>
    <definedName name="SG_10_12">#REF!</definedName>
    <definedName name="SG_10_12_1">#REF!</definedName>
    <definedName name="SG_10_13">#REF!</definedName>
    <definedName name="SG_10_13_1">#REF!</definedName>
    <definedName name="SG_10_14">#REF!</definedName>
    <definedName name="SG_10_14_1">#REF!</definedName>
    <definedName name="SG_10_15">#REF!</definedName>
    <definedName name="SG_10_15_1">#REF!</definedName>
    <definedName name="SG_10_16">#REF!</definedName>
    <definedName name="SG_10_16_1">#REF!</definedName>
    <definedName name="SG_10_17">#REF!</definedName>
    <definedName name="SG_10_17_1">#REF!</definedName>
    <definedName name="SG_10_18">#REF!</definedName>
    <definedName name="SG_10_18_1">#REF!</definedName>
    <definedName name="SG_10_19">#REF!</definedName>
    <definedName name="SG_10_19_1">#REF!</definedName>
    <definedName name="SG_10_20">#REF!</definedName>
    <definedName name="SG_10_20_1">#REF!</definedName>
    <definedName name="SG_11_01_1">#REF!</definedName>
    <definedName name="SG_11_02">#REF!</definedName>
    <definedName name="SG_11_02_1">#REF!</definedName>
    <definedName name="SG_11_03">#REF!</definedName>
    <definedName name="SG_11_03_1">#REF!</definedName>
    <definedName name="SG_11_04">#REF!</definedName>
    <definedName name="SG_11_04_1">#REF!</definedName>
    <definedName name="SG_11_05">#REF!</definedName>
    <definedName name="SG_11_05_1">#REF!</definedName>
    <definedName name="SG_11_06">#REF!</definedName>
    <definedName name="SG_11_06_1">#REF!</definedName>
    <definedName name="SG_11_07">#REF!</definedName>
    <definedName name="SG_11_07_1">#REF!</definedName>
    <definedName name="SG_11_08">#REF!</definedName>
    <definedName name="SG_11_08_1">#REF!</definedName>
    <definedName name="SG_11_09">#REF!</definedName>
    <definedName name="SG_11_09_1">#REF!</definedName>
    <definedName name="SG_11_10">#REF!</definedName>
    <definedName name="SG_11_10_1">#REF!</definedName>
    <definedName name="SG_11_11">#REF!</definedName>
    <definedName name="SG_11_11_1">#REF!</definedName>
    <definedName name="SG_11_12">#REF!</definedName>
    <definedName name="SG_11_12_1">#REF!</definedName>
    <definedName name="SG_11_13">#REF!</definedName>
    <definedName name="SG_11_13_1">#REF!</definedName>
    <definedName name="SG_11_14">#REF!</definedName>
    <definedName name="SG_11_14_1">#REF!</definedName>
    <definedName name="SG_11_15">#REF!</definedName>
    <definedName name="SG_11_15_1">#REF!</definedName>
    <definedName name="SG_11_16">#REF!</definedName>
    <definedName name="SG_11_16_1">#REF!</definedName>
    <definedName name="SG_11_17">#REF!</definedName>
    <definedName name="SG_11_17_1">#REF!</definedName>
    <definedName name="SG_11_18">#REF!</definedName>
    <definedName name="SG_11_18_1">#REF!</definedName>
    <definedName name="SG_11_19">#REF!</definedName>
    <definedName name="SG_11_19_1">#REF!</definedName>
    <definedName name="SG_11_20">#REF!</definedName>
    <definedName name="SG_11_20_1">#REF!</definedName>
    <definedName name="SG_12_01_1">#REF!</definedName>
    <definedName name="SG_12_02_1">#REF!</definedName>
    <definedName name="SG_12_03_1">#REF!</definedName>
    <definedName name="SG_12_04_1">#REF!</definedName>
    <definedName name="SG_12_05_1">#REF!</definedName>
    <definedName name="SG_12_06_1">#REF!</definedName>
    <definedName name="SG_12_07_1">#REF!</definedName>
    <definedName name="SG_12_08">#REF!</definedName>
    <definedName name="SG_12_08_1">#REF!</definedName>
    <definedName name="SG_12_09">#REF!</definedName>
    <definedName name="SG_12_09_1">#REF!</definedName>
    <definedName name="SG_12_10">#REF!</definedName>
    <definedName name="SG_12_10_1">#REF!</definedName>
    <definedName name="SG_12_11">#REF!</definedName>
    <definedName name="SG_12_11_1">#REF!</definedName>
    <definedName name="SG_12_12">#REF!</definedName>
    <definedName name="SG_12_12_1">#REF!</definedName>
    <definedName name="SG_12_13">#REF!</definedName>
    <definedName name="SG_12_13_1">#REF!</definedName>
    <definedName name="SG_12_14">#REF!</definedName>
    <definedName name="SG_12_14_1">#REF!</definedName>
    <definedName name="SG_12_15">#REF!</definedName>
    <definedName name="SG_12_15_1">#REF!</definedName>
    <definedName name="SG_12_16">#REF!</definedName>
    <definedName name="SG_12_16_1">#REF!</definedName>
    <definedName name="SG_12_17">#REF!</definedName>
    <definedName name="SG_12_17_1">#REF!</definedName>
    <definedName name="SG_12_18">#REF!</definedName>
    <definedName name="SG_12_18_1">#REF!</definedName>
    <definedName name="SG_12_19">#REF!</definedName>
    <definedName name="SG_12_19_1">#REF!</definedName>
    <definedName name="SG_12_20">#REF!</definedName>
    <definedName name="SG_12_20_1">#REF!</definedName>
    <definedName name="SG_13_01_1">#REF!</definedName>
    <definedName name="SG_13_02_1">#REF!</definedName>
    <definedName name="SG_13_03_1">#REF!</definedName>
    <definedName name="SG_13_04_1">#REF!</definedName>
    <definedName name="SG_13_05_1">#REF!</definedName>
    <definedName name="SG_13_06">#REF!</definedName>
    <definedName name="SG_13_06_1">#REF!</definedName>
    <definedName name="SG_13_07">#REF!</definedName>
    <definedName name="SG_13_07_1">#REF!</definedName>
    <definedName name="SG_13_08">#REF!</definedName>
    <definedName name="SG_13_08_1">#REF!</definedName>
    <definedName name="SG_13_09">#REF!</definedName>
    <definedName name="SG_13_09_1">#REF!</definedName>
    <definedName name="SG_13_10">#REF!</definedName>
    <definedName name="SG_13_10_1">#REF!</definedName>
    <definedName name="SG_13_11">#REF!</definedName>
    <definedName name="SG_13_11_1">#REF!</definedName>
    <definedName name="SG_13_12">#REF!</definedName>
    <definedName name="SG_13_12_1">#REF!</definedName>
    <definedName name="SG_13_13">#REF!</definedName>
    <definedName name="SG_13_13_1">#REF!</definedName>
    <definedName name="SG_13_14">#REF!</definedName>
    <definedName name="SG_13_14_1">#REF!</definedName>
    <definedName name="SG_13_15">#REF!</definedName>
    <definedName name="SG_13_15_1">#REF!</definedName>
    <definedName name="SG_13_16">#REF!</definedName>
    <definedName name="SG_13_16_1">#REF!</definedName>
    <definedName name="SG_13_17">#REF!</definedName>
    <definedName name="SG_13_17_1">#REF!</definedName>
    <definedName name="SG_13_18">#REF!</definedName>
    <definedName name="SG_13_18_1">#REF!</definedName>
    <definedName name="SG_13_19">#REF!</definedName>
    <definedName name="SG_13_19_1">#REF!</definedName>
    <definedName name="SG_13_20">#REF!</definedName>
    <definedName name="SG_13_20_1">#REF!</definedName>
    <definedName name="SG_14_01_1">#REF!</definedName>
    <definedName name="SG_14_02_1">#REF!</definedName>
    <definedName name="SG_14_03_1">#REF!</definedName>
    <definedName name="SG_14_04_1">#REF!</definedName>
    <definedName name="SG_14_05_1">#REF!</definedName>
    <definedName name="SG_14_06_1">#REF!</definedName>
    <definedName name="SG_14_07_1">#REF!</definedName>
    <definedName name="SG_14_08">#REF!</definedName>
    <definedName name="SG_14_08_1">#REF!</definedName>
    <definedName name="SG_14_09">#REF!</definedName>
    <definedName name="SG_14_09_1">#REF!</definedName>
    <definedName name="SG_14_10">#REF!</definedName>
    <definedName name="SG_14_10_1">#REF!</definedName>
    <definedName name="SG_14_11">#REF!</definedName>
    <definedName name="SG_14_11_1">#REF!</definedName>
    <definedName name="SG_14_12">#REF!</definedName>
    <definedName name="SG_14_12_1">#REF!</definedName>
    <definedName name="SG_14_13">#REF!</definedName>
    <definedName name="SG_14_13_1">#REF!</definedName>
    <definedName name="SG_14_14">#REF!</definedName>
    <definedName name="SG_14_14_1">#REF!</definedName>
    <definedName name="SG_14_15">#REF!</definedName>
    <definedName name="SG_14_15_1">#REF!</definedName>
    <definedName name="SG_14_16">#REF!</definedName>
    <definedName name="SG_14_16_1">#REF!</definedName>
    <definedName name="SG_14_17">#REF!</definedName>
    <definedName name="SG_14_17_1">#REF!</definedName>
    <definedName name="SG_14_18">#REF!</definedName>
    <definedName name="SG_14_18_1">#REF!</definedName>
    <definedName name="SG_14_19">#REF!</definedName>
    <definedName name="SG_14_19_1">#REF!</definedName>
    <definedName name="SG_14_20">#REF!</definedName>
    <definedName name="SG_14_20_1">#REF!</definedName>
    <definedName name="SG_15_01_1">#REF!</definedName>
    <definedName name="SG_15_02_1">#REF!</definedName>
    <definedName name="SG_15_03_1">#REF!</definedName>
    <definedName name="SG_15_04_1">#REF!</definedName>
    <definedName name="SG_15_05_1">#REF!</definedName>
    <definedName name="SG_15_06_1">#REF!</definedName>
    <definedName name="SG_15_07_1">#REF!</definedName>
    <definedName name="SG_15_08_1">#REF!</definedName>
    <definedName name="SG_15_09_1">#REF!</definedName>
    <definedName name="SG_15_10_1">#REF!</definedName>
    <definedName name="SG_15_11_1">#REF!</definedName>
    <definedName name="SG_15_12_1">#REF!</definedName>
    <definedName name="SG_15_13_1">#REF!</definedName>
    <definedName name="SG_15_14_1">#REF!</definedName>
    <definedName name="SG_15_15_1">#REF!</definedName>
    <definedName name="SG_15_16_1">#REF!</definedName>
    <definedName name="SG_15_17_1">#REF!</definedName>
    <definedName name="SG_15_18_1">#REF!</definedName>
    <definedName name="SG_15_19_1">#REF!</definedName>
    <definedName name="SG_15_20_1">#REF!</definedName>
    <definedName name="SG_16_01_1">#REF!</definedName>
    <definedName name="SG_16_02_1">#REF!</definedName>
    <definedName name="SG_16_03_1">#REF!</definedName>
    <definedName name="SG_16_04_1">#REF!</definedName>
    <definedName name="SG_16_05_1">#REF!</definedName>
    <definedName name="SG_16_06_1">#REF!</definedName>
    <definedName name="SG_16_07_1">#REF!</definedName>
    <definedName name="SG_16_08_1">#REF!</definedName>
    <definedName name="SG_16_09_1">#REF!</definedName>
    <definedName name="SG_16_10_1">#REF!</definedName>
    <definedName name="SG_16_11_1">#REF!</definedName>
    <definedName name="SG_16_12_1">#REF!</definedName>
    <definedName name="SG_16_13_1">#REF!</definedName>
    <definedName name="SG_16_14_1">#REF!</definedName>
    <definedName name="SG_16_15_1">#REF!</definedName>
    <definedName name="SG_16_16_1">#REF!</definedName>
    <definedName name="SG_16_17_1">#REF!</definedName>
    <definedName name="SG_16_18_1">#REF!</definedName>
    <definedName name="SG_16_19_1">#REF!</definedName>
    <definedName name="SG_16_20_1">#REF!</definedName>
    <definedName name="SG_17_01_1">#REF!</definedName>
    <definedName name="SG_17_02_1">#REF!</definedName>
    <definedName name="SG_17_03_1">#REF!</definedName>
    <definedName name="SG_17_04_1">#REF!</definedName>
    <definedName name="SG_17_05_1">#REF!</definedName>
    <definedName name="SG_17_06_1">#REF!</definedName>
    <definedName name="SG_17_07_1">#REF!</definedName>
    <definedName name="SG_17_08_1">#REF!</definedName>
    <definedName name="SG_17_09_1">#REF!</definedName>
    <definedName name="SG_17_10_1">#REF!</definedName>
    <definedName name="SG_17_11_1">#REF!</definedName>
    <definedName name="SG_17_12_1">#REF!</definedName>
    <definedName name="SG_17_13_1">#REF!</definedName>
    <definedName name="SG_17_14_1">#REF!</definedName>
    <definedName name="SG_17_15_1">#REF!</definedName>
    <definedName name="SG_17_16_1">#REF!</definedName>
    <definedName name="SG_17_17_1">#REF!</definedName>
    <definedName name="SG_17_18_1">#REF!</definedName>
    <definedName name="SG_17_19_1">#REF!</definedName>
    <definedName name="SG_17_20_1">#REF!</definedName>
    <definedName name="SG_18_01_1">#REF!</definedName>
    <definedName name="SG_18_02_1">#REF!</definedName>
    <definedName name="SG_18_03_1">#REF!</definedName>
    <definedName name="SG_18_04_1">#REF!</definedName>
    <definedName name="SG_18_05_1">#REF!</definedName>
    <definedName name="SG_18_06_1">#REF!</definedName>
    <definedName name="SG_18_07_1">#REF!</definedName>
    <definedName name="SG_18_08_1">#REF!</definedName>
    <definedName name="SG_18_09_1">#REF!</definedName>
    <definedName name="SG_18_10_1">#REF!</definedName>
    <definedName name="SG_18_11_1">#REF!</definedName>
    <definedName name="SG_18_12_1">#REF!</definedName>
    <definedName name="SG_18_13_1">#REF!</definedName>
    <definedName name="SG_18_14_1">#REF!</definedName>
    <definedName name="SG_18_15_1">#REF!</definedName>
    <definedName name="SG_18_16_1">#REF!</definedName>
    <definedName name="SG_18_17_1">#REF!</definedName>
    <definedName name="SG_18_18_1">#REF!</definedName>
    <definedName name="SG_18_19_1">#REF!</definedName>
    <definedName name="SG_18_20_1">#REF!</definedName>
    <definedName name="SG_19_01_1">#REF!</definedName>
    <definedName name="SG_19_02_1">#REF!</definedName>
    <definedName name="SG_19_03_1">#REF!</definedName>
    <definedName name="SG_19_04_1">#REF!</definedName>
    <definedName name="SG_19_05_1">#REF!</definedName>
    <definedName name="SG_19_06_1">#REF!</definedName>
    <definedName name="SG_19_07_1">#REF!</definedName>
    <definedName name="SG_19_08_1">#REF!</definedName>
    <definedName name="SG_19_09_1">#REF!</definedName>
    <definedName name="SG_19_10_1">#REF!</definedName>
    <definedName name="SG_19_11_1">#REF!</definedName>
    <definedName name="SG_19_12_1">#REF!</definedName>
    <definedName name="SG_19_13_1">#REF!</definedName>
    <definedName name="SG_19_14_1">#REF!</definedName>
    <definedName name="SG_19_15_1">#REF!</definedName>
    <definedName name="SG_19_16_1">#REF!</definedName>
    <definedName name="SG_19_17_1">#REF!</definedName>
    <definedName name="SG_19_18_1">#REF!</definedName>
    <definedName name="SG_19_19_1">#REF!</definedName>
    <definedName name="SG_19_20_1">#REF!</definedName>
    <definedName name="SG_20_01_1">#REF!</definedName>
    <definedName name="SG_20_02_1">#REF!</definedName>
    <definedName name="SG_20_03_1">#REF!</definedName>
    <definedName name="SG_20_04_1">#REF!</definedName>
    <definedName name="SG_20_05_1">#REF!</definedName>
    <definedName name="SG_20_06_1">#REF!</definedName>
    <definedName name="SG_20_07_1">#REF!</definedName>
    <definedName name="SG_20_08_1">#REF!</definedName>
    <definedName name="SG_20_09_1">#REF!</definedName>
    <definedName name="SG_20_10_1">#REF!</definedName>
    <definedName name="SG_20_11_1">#REF!</definedName>
    <definedName name="SG_20_12_1">#REF!</definedName>
    <definedName name="SG_20_13_1">#REF!</definedName>
    <definedName name="SG_20_14_1">#REF!</definedName>
    <definedName name="SG_20_15_1">#REF!</definedName>
    <definedName name="SG_20_16_1">#REF!</definedName>
    <definedName name="SG_20_17_1">#REF!</definedName>
    <definedName name="SG_20_18_1">#REF!</definedName>
    <definedName name="SG_20_19_1">#REF!</definedName>
    <definedName name="SG_20_20_1">#REF!</definedName>
    <definedName name="SG_20_4">#REF!</definedName>
    <definedName name="sgff">#REF!</definedName>
    <definedName name="SIFÃO_CROMADO" localSheetId="4">#REF!</definedName>
    <definedName name="SIFÃO_CROMADO">#REF!</definedName>
    <definedName name="SINAPI" localSheetId="4">#REF!</definedName>
    <definedName name="SINAPI">#REF!</definedName>
    <definedName name="soa" localSheetId="4">#REF!</definedName>
    <definedName name="soa">#REF!</definedName>
    <definedName name="soares" localSheetId="4">#REF!</definedName>
    <definedName name="soares">#REF!</definedName>
    <definedName name="SOLEIRA_CINZA_CORUMBA" localSheetId="4">#REF!</definedName>
    <definedName name="SOLEIRA_CINZA_CORUMBA">#REF!</definedName>
    <definedName name="SOLU_LIMPADORA" localSheetId="4">#REF!</definedName>
    <definedName name="SOLU_LIMPADORA">#REF!</definedName>
    <definedName name="SomaAgrup" localSheetId="3" hidden="1">SUMIF(OFFSET(#REF!,1,0,#REF!),"S",OFFSET(#REF!,1,0,#REF!))</definedName>
    <definedName name="SomaAgrup" localSheetId="4" hidden="1">SUMIF(OFFSET(#REF!,1,0,#REF!),"S",OFFSET(#REF!,1,0,#REF!))</definedName>
    <definedName name="SomaAgrup" hidden="1">SUMIF(OFFSET(#REF!,1,0,#REF!),"S",OFFSET(#REF!,1,0,#REF!))</definedName>
    <definedName name="sondacil" localSheetId="4">#REF!</definedName>
    <definedName name="sondacil">#REF!</definedName>
    <definedName name="SQXSQX" localSheetId="4">#REF!</definedName>
    <definedName name="SQXSQX">#REF!</definedName>
    <definedName name="SRVSDDSGFAS" localSheetId="4">#REF!</definedName>
    <definedName name="SRVSDDSGFAS">#REF!</definedName>
    <definedName name="sss" localSheetId="4">#REF!</definedName>
    <definedName name="sss">#REF!</definedName>
    <definedName name="SSSS" localSheetId="4">#REF!</definedName>
    <definedName name="SSSS">#REF!</definedName>
    <definedName name="SSSSSSSAAAA" localSheetId="4">#REF!</definedName>
    <definedName name="SSSSSSSAAAA">#REF!</definedName>
    <definedName name="SSWW" localSheetId="4">#REF!</definedName>
    <definedName name="SSWW">#REF!</definedName>
    <definedName name="sxksnm" localSheetId="4">#REF!</definedName>
    <definedName name="sxksnm">#REF!</definedName>
    <definedName name="sxsx" localSheetId="4">#REF!</definedName>
    <definedName name="sxsx">#REF!</definedName>
    <definedName name="sxx" localSheetId="4">#REF!</definedName>
    <definedName name="sxx">#REF!</definedName>
    <definedName name="SXXSXS" localSheetId="4">#REF!</definedName>
    <definedName name="SXXSXS">#REF!</definedName>
    <definedName name="tab" localSheetId="4">#REF!</definedName>
    <definedName name="tab">#REF!</definedName>
    <definedName name="tab_11">NA()</definedName>
    <definedName name="TABREC">'[23]TABELA RECURSOS'!$A$1:$G$142</definedName>
    <definedName name="TABUA" localSheetId="4">#REF!</definedName>
    <definedName name="TABUA">#REF!</definedName>
    <definedName name="TABUA.METRO" localSheetId="4">#REF!</definedName>
    <definedName name="TABUA.METRO">#REF!</definedName>
    <definedName name="TABUA_DUZIA">'[7]Insumos'!$I$70</definedName>
    <definedName name="TÁBUA_MAD_FORTE" localSheetId="4">#REF!</definedName>
    <definedName name="TÁBUA_MAD_FORTE">#REF!</definedName>
    <definedName name="TARUGO" localSheetId="4">#REF!</definedName>
    <definedName name="TARUGO">#REF!</definedName>
    <definedName name="TATIIUE" localSheetId="4">#REF!</definedName>
    <definedName name="TATIIUE">#REF!</definedName>
    <definedName name="tatu" localSheetId="4">#REF!</definedName>
    <definedName name="tatu">#REF!</definedName>
    <definedName name="TELHA">#N/A</definedName>
    <definedName name="TELHA_FIBROCIMENTO_6MM" localSheetId="4">#REF!</definedName>
    <definedName name="TELHA_FIBROCIMENTO_6MM">#REF!</definedName>
    <definedName name="TELHA_FRIBOCIMENTO_4MM" localSheetId="4">#REF!</definedName>
    <definedName name="TELHA_FRIBOCIMENTO_4MM">#REF!</definedName>
    <definedName name="TELHA_PLAN" localSheetId="4">#REF!</definedName>
    <definedName name="TELHA_PLAN">#REF!</definedName>
    <definedName name="TELHACRYL">#REF!</definedName>
    <definedName name="ter">#REF!</definedName>
    <definedName name="teste">#REF!</definedName>
    <definedName name="TIJOLO_10X20X20">'[7]Insumos'!$I$28</definedName>
    <definedName name="TIJOLO_6_FUROS">'[7]Insumos'!$I$28</definedName>
    <definedName name="TINTA_ACRILICA" localSheetId="4">#REF!</definedName>
    <definedName name="TINTA_ACRILICA">#REF!</definedName>
    <definedName name="TINTA_ESMALTE" localSheetId="4">#REF!</definedName>
    <definedName name="TINTA_ESMALTE">#REF!</definedName>
    <definedName name="TINTA_NOVACOR" localSheetId="4">#REF!</definedName>
    <definedName name="TINTA_NOVACOR">#REF!</definedName>
    <definedName name="TINTA_OLEO">'[7]Insumos'!$I$366</definedName>
    <definedName name="TINTA_PVA">'[7]Insumos'!$I$365</definedName>
    <definedName name="TIPO2">NA()</definedName>
    <definedName name="TIPOORCAMENTO" localSheetId="3" hidden="1">IF(VALUE('[24]MENU'!$O$3)=2,"Licitado","Proposto")</definedName>
    <definedName name="TIPOORCAMENTO" localSheetId="4" hidden="1">IF(VALUE('[24]MENU'!$O$3)=2,"Licitado","Proposto")</definedName>
    <definedName name="TIPOORCAMENTO" hidden="1">IF(VALUE('[24]MENU'!$O$3)=2,"Licitado","Proposto")</definedName>
    <definedName name="TIT1_11">NA()</definedName>
    <definedName name="TIT1_2" localSheetId="4">#REF!</definedName>
    <definedName name="TIT1_2">#REF!</definedName>
    <definedName name="TIT1_3" localSheetId="4">#REF!</definedName>
    <definedName name="TIT1_3">#REF!</definedName>
    <definedName name="TIT2_11">NA()</definedName>
    <definedName name="TIT2_2" localSheetId="4">#REF!</definedName>
    <definedName name="TIT2_2">#REF!</definedName>
    <definedName name="TIT2_3" localSheetId="4">#REF!</definedName>
    <definedName name="TIT2_3">#REF!</definedName>
    <definedName name="toatal4">#REF!</definedName>
    <definedName name="TOCANTINÓPOLIS">#REF!</definedName>
    <definedName name="TOT" localSheetId="4">#REF!</definedName>
    <definedName name="TOT">#REF!</definedName>
    <definedName name="TOT_1" localSheetId="4">#REF!</definedName>
    <definedName name="TOT_1">#REF!</definedName>
    <definedName name="TOT_11">NA()</definedName>
    <definedName name="TOT_12">NA()</definedName>
    <definedName name="TOT_3" localSheetId="4">#REF!</definedName>
    <definedName name="TOT_3">#REF!</definedName>
    <definedName name="TOT_4">NA()</definedName>
    <definedName name="tot_acc" localSheetId="4">#REF!</definedName>
    <definedName name="tot_acc">#REF!</definedName>
    <definedName name="tot_acc_" localSheetId="4">#REF!</definedName>
    <definedName name="tot_acc_">#REF!</definedName>
    <definedName name="tot_acc_Reaj" localSheetId="4">#REF!</definedName>
    <definedName name="tot_acc_Reaj">#REF!</definedName>
    <definedName name="tot_ant">#REF!</definedName>
    <definedName name="tot_ant_Reaj">#REF!</definedName>
    <definedName name="tot_contrato">#REF!</definedName>
    <definedName name="tot_med">#REF!</definedName>
    <definedName name="tot_med_ant">#REF!</definedName>
    <definedName name="tot_med_Reaj">#REF!</definedName>
    <definedName name="tot_medicao">#REF!</definedName>
    <definedName name="tot_medido">#REF!</definedName>
    <definedName name="tot_orc">#REF!</definedName>
    <definedName name="tot_saldo">#REF!</definedName>
    <definedName name="tot_sld">#REF!</definedName>
    <definedName name="tot_sld_Reaj">#REF!</definedName>
    <definedName name="total">#REF!</definedName>
    <definedName name="total_11">NA()</definedName>
    <definedName name="total_12" localSheetId="4">#REF!</definedName>
    <definedName name="total_12">#REF!</definedName>
    <definedName name="total_3" localSheetId="4">#REF!</definedName>
    <definedName name="total_3">#REF!</definedName>
    <definedName name="total_4" localSheetId="4">#REF!</definedName>
    <definedName name="total_4">#REF!</definedName>
    <definedName name="TOTAL_ADMINISTRATIVO">#REF!</definedName>
    <definedName name="TOTAL_AULA">#REF!</definedName>
    <definedName name="TOTAL_EXTERNA">#REF!</definedName>
    <definedName name="TOTAL_GERAL_1" localSheetId="4">#REF!</definedName>
    <definedName name="TOTAL_GERAL_1">#REF!</definedName>
    <definedName name="TOTAL_QUADRA" localSheetId="4">#REF!</definedName>
    <definedName name="TOTAL_QUADRA">#REF!</definedName>
    <definedName name="TOTAL_RESUMO" localSheetId="4">#REF!</definedName>
    <definedName name="TOTAL_RESUMO">#REF!</definedName>
    <definedName name="TOTAL_VESTIÁRIO" localSheetId="4">#REF!</definedName>
    <definedName name="TOTAL_VESTIÁRIO">#REF!</definedName>
    <definedName name="total2">#REF!</definedName>
    <definedName name="total3">#REF!</definedName>
    <definedName name="total4">#REF!</definedName>
    <definedName name="TOTTEHAM">#REF!</definedName>
    <definedName name="TR">#REF!</definedName>
    <definedName name="TRACTEBEL" localSheetId="4" hidden="1">{#N/A,#N/A,FALSE,"Plan1"}</definedName>
    <definedName name="TRACTEBEL" hidden="1">{#N/A,#N/A,FALSE,"Plan1"}</definedName>
    <definedName name="TRACTEBEL1" localSheetId="4" hidden="1">{#N/A,#N/A,FALSE,"Plan1"}</definedName>
    <definedName name="TRACTEBEL1" hidden="1">{#N/A,#N/A,FALSE,"Plan1"}</definedName>
    <definedName name="TRACTEBEL2" localSheetId="4">#REF!</definedName>
    <definedName name="TRACTEBEL2">#REF!</definedName>
    <definedName name="TRACTEBELLEME" localSheetId="4">#REF!</definedName>
    <definedName name="TRACTEBELLEME">#REF!</definedName>
    <definedName name="TRETA" localSheetId="4">#REF!</definedName>
    <definedName name="TRETA">#REF!</definedName>
    <definedName name="TRR" localSheetId="4" hidden="1">{#N/A,#N/A,FALSE,"Plan1"}</definedName>
    <definedName name="TRR" hidden="1">{#N/A,#N/A,FALSE,"Plan1"}</definedName>
    <definedName name="TSYEJMSNH" localSheetId="4">#REF!</definedName>
    <definedName name="TSYEJMSNH">#REF!</definedName>
    <definedName name="TTT" localSheetId="4">#REF!</definedName>
    <definedName name="TTT">#REF!</definedName>
    <definedName name="ttttt" localSheetId="4">#REF!</definedName>
    <definedName name="ttttt">#REF!</definedName>
    <definedName name="tub">#REF!</definedName>
    <definedName name="uaia">#REF!</definedName>
    <definedName name="UHAHA">#REF!</definedName>
    <definedName name="UHUHUHU">#REF!</definedName>
    <definedName name="UHUHUHUH">#REF!</definedName>
    <definedName name="uhuygu">#REF!</definedName>
    <definedName name="UIS">#REF!</definedName>
    <definedName name="UIUIUI">#REF!</definedName>
    <definedName name="UJYHGFDZXF">#REF!</definedName>
    <definedName name="UMJYNHGBVFD">#REF!</definedName>
    <definedName name="unjnk">#REF!</definedName>
    <definedName name="USA">#REF!</definedName>
    <definedName name="UVA">#REF!</definedName>
    <definedName name="Valores">#REF!</definedName>
    <definedName name="VALORES_VALORES_Listar">#REF!</definedName>
    <definedName name="VALORES_VALORES_Listar_11">NA()</definedName>
    <definedName name="VALORES_VALORES_Listar_12">NA()</definedName>
    <definedName name="VALORES_VALORES_Listar_3">#N/A</definedName>
    <definedName name="VALORES_VALORES_Listar_4">NA()</definedName>
    <definedName name="value_def_array" localSheetId="4">{"total","SUM(total)","YNNNN",FALSE}</definedName>
    <definedName name="value_def_array">{"total","SUM(total)","YNNNN",FALSE}</definedName>
    <definedName name="vcasd" localSheetId="4" hidden="1">{#N/A,#N/A,FALSE,"Plan1"}</definedName>
    <definedName name="vcasd" hidden="1">{#N/A,#N/A,FALSE,"Plan1"}</definedName>
    <definedName name="VEDA_ROSCA" localSheetId="4">#REF!</definedName>
    <definedName name="VEDA_ROSCA">#REF!</definedName>
    <definedName name="VERNIZ_POLIURETANO" localSheetId="4">#REF!</definedName>
    <definedName name="VERNIZ_POLIURETANO">#REF!</definedName>
    <definedName name="VIGASBALDRAMES">'[25]001-VIG_FUND-AGO2000'!$B$13:$IV$8135</definedName>
    <definedName name="Volume" localSheetId="4">#REF!</definedName>
    <definedName name="Volume">#REF!</definedName>
    <definedName name="VSDVS" localSheetId="4">#REF!</definedName>
    <definedName name="VSDVS">#REF!</definedName>
    <definedName name="VTOTAL1" localSheetId="3" hidden="1">ROUND(#REF!*#REF!,15-13*#REF!)</definedName>
    <definedName name="VTOTAL1" localSheetId="4" hidden="1">ROUND(#REF!*#REF!,15-13*#REF!)</definedName>
    <definedName name="VTOTAL1" hidden="1">ROUND(#REF!*#REF!,15-13*#REF!)</definedName>
    <definedName name="Wal">#REF!</definedName>
    <definedName name="walt4">#REF!</definedName>
    <definedName name="WASA">#REF!</definedName>
    <definedName name="WCWECEW" localSheetId="4" hidden="1">#REF!</definedName>
    <definedName name="WCWECEW" hidden="1">#REF!</definedName>
    <definedName name="wdecedc" localSheetId="4">#REF!</definedName>
    <definedName name="wdecedc">#REF!</definedName>
    <definedName name="WDFV" localSheetId="4">#REF!</definedName>
    <definedName name="WDFV">#REF!</definedName>
    <definedName name="WDWEF" localSheetId="4">#REF!</definedName>
    <definedName name="WDWEF">#REF!</definedName>
    <definedName name="WEFCX" localSheetId="4" hidden="1">{#N/A,#N/A,FALSE,"Plan1"}</definedName>
    <definedName name="WEFCX" hidden="1">{#N/A,#N/A,FALSE,"Plan1"}</definedName>
    <definedName name="WESTHAM" localSheetId="4">#REF!</definedName>
    <definedName name="WESTHAM">#REF!</definedName>
    <definedName name="wqdwqdweq" localSheetId="4">#REF!</definedName>
    <definedName name="wqdwqdweq">#REF!</definedName>
    <definedName name="WQER" localSheetId="4">#REF!</definedName>
    <definedName name="WQER">#REF!</definedName>
    <definedName name="wqqw" localSheetId="4">#REF!</definedName>
    <definedName name="wqqw">#REF!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wrn.SBBE." localSheetId="4" hidden="1">{#N/A,#N/A,FALSE,"Plan1"}</definedName>
    <definedName name="wrn.SBBE." hidden="1">{#N/A,#N/A,FALSE,"Plan1"}</definedName>
    <definedName name="WSS">#REF!</definedName>
    <definedName name="WSW" localSheetId="4">#REF!</definedName>
    <definedName name="WSW">#REF!</definedName>
    <definedName name="WSWSSW">#REF!</definedName>
    <definedName name="WSWSW" localSheetId="4">#REF!</definedName>
    <definedName name="WSWSW">#REF!</definedName>
    <definedName name="wws" localSheetId="4">#REF!</definedName>
    <definedName name="wws">#REF!</definedName>
    <definedName name="WWWWW" localSheetId="4">#REF!</definedName>
    <definedName name="WWWWW">#REF!</definedName>
    <definedName name="wxwxee">#REF!</definedName>
    <definedName name="X">#REF!</definedName>
    <definedName name="xcdvf">#REF!</definedName>
    <definedName name="xcvxf">#REF!</definedName>
    <definedName name="XHHVSUXBIQSX" localSheetId="4">#REF!</definedName>
    <definedName name="XHHVSUXBIQSX">#REF!</definedName>
    <definedName name="xqwxccw" localSheetId="4">#REF!</definedName>
    <definedName name="xqwxccw">#REF!</definedName>
    <definedName name="XSSXS" localSheetId="4">#REF!</definedName>
    <definedName name="XSSXS">#REF!</definedName>
    <definedName name="XSXQSX" localSheetId="4">#REF!</definedName>
    <definedName name="XSXQSX">#REF!</definedName>
    <definedName name="XSXS" localSheetId="4">#REF!</definedName>
    <definedName name="XSXS">#REF!</definedName>
    <definedName name="XTONI" localSheetId="4">#REF!</definedName>
    <definedName name="XTONI">#REF!</definedName>
    <definedName name="xww" localSheetId="4">#REF!</definedName>
    <definedName name="xww">#REF!</definedName>
    <definedName name="ygyubjn" localSheetId="4">#REF!</definedName>
    <definedName name="ygyubjn">#REF!</definedName>
    <definedName name="yhu" localSheetId="4">#REF!</definedName>
    <definedName name="yhu">#REF!</definedName>
    <definedName name="ZARCAO" localSheetId="4">#REF!</definedName>
    <definedName name="ZARCAO">#REF!</definedName>
  </definedNames>
  <calcPr calcId="191029"/>
</workbook>
</file>

<file path=xl/sharedStrings.xml><?xml version="1.0" encoding="utf-8"?>
<sst xmlns="http://schemas.openxmlformats.org/spreadsheetml/2006/main" count="959" uniqueCount="367">
  <si>
    <t/>
  </si>
  <si>
    <t xml:space="preserve">OBRA: </t>
  </si>
  <si>
    <t>DATA:</t>
  </si>
  <si>
    <t>BDI:</t>
  </si>
  <si>
    <t>SEDOP</t>
  </si>
  <si>
    <t>SINAPI</t>
  </si>
  <si>
    <t>LOCAL:</t>
  </si>
  <si>
    <t>MOBILIZAÇÃO E DESMOBILIZAÇÃO DE PESSOAL E EQUIPAMENTOS</t>
  </si>
  <si>
    <r>
      <rPr>
        <sz val="9"/>
        <rFont val="Calibri"/>
        <family val="2"/>
        <scheme val="minor"/>
      </rPr>
      <t>ITEM</t>
    </r>
  </si>
  <si>
    <r>
      <rPr>
        <sz val="9"/>
        <rFont val="Calibri"/>
        <family val="2"/>
        <scheme val="minor"/>
      </rPr>
      <t>DESCRIÇÃO</t>
    </r>
  </si>
  <si>
    <r>
      <rPr>
        <sz val="9"/>
        <rFont val="Calibri"/>
        <family val="2"/>
        <scheme val="minor"/>
      </rPr>
      <t>VALOR (R$)</t>
    </r>
  </si>
  <si>
    <r>
      <rPr>
        <sz val="9"/>
        <rFont val="Calibri"/>
        <family val="2"/>
        <scheme val="minor"/>
      </rPr>
      <t>MÊS 1</t>
    </r>
  </si>
  <si>
    <r>
      <rPr>
        <sz val="9"/>
        <rFont val="Calibri"/>
        <family val="2"/>
        <scheme val="minor"/>
      </rPr>
      <t>MÊS 2</t>
    </r>
  </si>
  <si>
    <r>
      <rPr>
        <sz val="9"/>
        <rFont val="Calibri"/>
        <family val="2"/>
        <scheme val="minor"/>
      </rPr>
      <t>MÊS 3</t>
    </r>
  </si>
  <si>
    <r>
      <rPr>
        <sz val="9"/>
        <rFont val="Calibri"/>
        <family val="2"/>
        <scheme val="minor"/>
      </rPr>
      <t>MÊS 4</t>
    </r>
  </si>
  <si>
    <r>
      <rPr>
        <sz val="9"/>
        <rFont val="Calibri"/>
        <family val="2"/>
        <scheme val="minor"/>
      </rPr>
      <t>MÊS 5</t>
    </r>
  </si>
  <si>
    <r>
      <rPr>
        <sz val="9"/>
        <rFont val="Calibri"/>
        <family val="2"/>
        <scheme val="minor"/>
      </rPr>
      <t>MÊS 6</t>
    </r>
  </si>
  <si>
    <r>
      <rPr>
        <sz val="9"/>
        <rFont val="Calibri"/>
        <family val="2"/>
        <scheme val="minor"/>
      </rPr>
      <t>Total parcela</t>
    </r>
  </si>
  <si>
    <t>EXECUÇÃO DE SERVIÇOS DE RECAPEAMENTO NO MUNICÍPIO DE OURÉM/PA</t>
  </si>
  <si>
    <t xml:space="preserve">SINAPI - 03/2022 - Pará
SICRO3 - 10/2021 - Pará
SEDOP - 02/2022 - Pará
</t>
  </si>
  <si>
    <t>Desonerado: 
Horista: 86,90%
Mensalista: 47,89%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</si>
  <si>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</si>
  <si>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</si>
  <si>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</si>
  <si>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</si>
  <si>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</si>
  <si>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</si>
  <si>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</si>
  <si>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</si>
  <si>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PRELIMINARES</t>
  </si>
  <si>
    <t>valor sem bdi</t>
  </si>
  <si>
    <t>bdi</t>
  </si>
  <si>
    <t xml:space="preserve"> 1.1 </t>
  </si>
  <si>
    <t xml:space="preserve"> 011340 </t>
  </si>
  <si>
    <t>Placa de obra em lona com plotagem de gráfica</t>
  </si>
  <si>
    <t>m²</t>
  </si>
  <si>
    <t xml:space="preserve"> 1.2 </t>
  </si>
  <si>
    <t xml:space="preserve"> 00000005 </t>
  </si>
  <si>
    <t>Próprio</t>
  </si>
  <si>
    <t>UND</t>
  </si>
  <si>
    <t xml:space="preserve"> 1.3 </t>
  </si>
  <si>
    <t xml:space="preserve"> 00000006 </t>
  </si>
  <si>
    <t>LOCAÇÃO DE CONTAINER PARA ESCRITÓRIO/VESTIÁRIOS E ALMOXARIFADO</t>
  </si>
  <si>
    <t xml:space="preserve"> 1.4 </t>
  </si>
  <si>
    <t xml:space="preserve"> 99064 </t>
  </si>
  <si>
    <t>LOCAÇÃO DE PAVIMENTAÇÃO. AF_10/2018</t>
  </si>
  <si>
    <t>M</t>
  </si>
  <si>
    <t xml:space="preserve"> 2 </t>
  </si>
  <si>
    <t>ADMINISTRAÇÃO LOCAL</t>
  </si>
  <si>
    <t xml:space="preserve"> 2.1 </t>
  </si>
  <si>
    <t xml:space="preserve"> 00000007 </t>
  </si>
  <si>
    <t>ADMINISTRAÇÃO LOCAL DE OBRA</t>
  </si>
  <si>
    <t xml:space="preserve"> 3 </t>
  </si>
  <si>
    <t>RECAPEAMENTO DE VIAS EXISTENTES</t>
  </si>
  <si>
    <t xml:space="preserve"> 3.1 </t>
  </si>
  <si>
    <t>RECAPEAMENTO SOBRE CAMADA DE ROLAMENTO EM CBUQ</t>
  </si>
  <si>
    <t xml:space="preserve"> 3.1.1 </t>
  </si>
  <si>
    <t xml:space="preserve"> 96402 </t>
  </si>
  <si>
    <t>EXECUÇÃO DE PINTURA DE LIGAÇÃO COM EMULSÃO ASFÁLTICA RR-2C. AF_11/2019</t>
  </si>
  <si>
    <t xml:space="preserve"> 3.1.2 </t>
  </si>
  <si>
    <t xml:space="preserve"> 100974 </t>
  </si>
  <si>
    <t>CARGA, MANOBRA E DESCARGA DE SOLOS E MATERIAIS GRANULARES EM CAMINHÃO BASCULANTE 10 M³ - CARGA COM PÁ CARREGADEIRA (CAÇAMBA DE 1,7 A 2,8 M³ / 128 HP) E DESCARGA LIVRE (UNIDADE: M3). AF_07/2020</t>
  </si>
  <si>
    <t>m³</t>
  </si>
  <si>
    <t xml:space="preserve"> 3.1.3 </t>
  </si>
  <si>
    <t xml:space="preserve"> 00000009 </t>
  </si>
  <si>
    <t>EXECUÇÃO DE PAVIMENTO COM APLICAÇÃO DE CONCRETO ASFÁLTICO, CAMADA DE ROLAMENTO - EXCLUSIVE CARGA E TRANSPORTE</t>
  </si>
  <si>
    <t>M³</t>
  </si>
  <si>
    <t xml:space="preserve"> 3.1.4 </t>
  </si>
  <si>
    <t xml:space="preserve"> 95427 </t>
  </si>
  <si>
    <t>TRANSPORTE COM CAMINHÃO BASCULANTE DE 18 M³, EM VIA URBANA PAVIMENTADA, ADICIONAL PARA DMT EXCEDENTE A 30 KM (UNIDADE: M3XKM). AF_07/2020</t>
  </si>
  <si>
    <t>M3XKM</t>
  </si>
  <si>
    <t xml:space="preserve"> 3.2 </t>
  </si>
  <si>
    <t>SINALIZAÇÃO HORIZONTAL E VERTICAL</t>
  </si>
  <si>
    <t xml:space="preserve"> 3.2.1 </t>
  </si>
  <si>
    <t xml:space="preserve"> 102512 </t>
  </si>
  <si>
    <t>PINTURA DE EIXO VIÁRIO SOBRE ASFALTO COM TINTA RETRORREFLETIVA A BASE DE RESINA ACRÍLICA COM MICROESFERAS DE VIDRO, APLICAÇÃO MECÂNICA COM DEMARCADORA AUTOPROPELIDA. AF_05/2021</t>
  </si>
  <si>
    <t xml:space="preserve"> 3.2.2 </t>
  </si>
  <si>
    <t xml:space="preserve"> 102509 </t>
  </si>
  <si>
    <t>PINTURA DE FAIXA DE PEDESTRE OU ZEBRADA TINTA RETRORREFLETIVA A BASE DE RESINA ACRÍLICA COM MICROESFERAS DE VIDRO, E = 30 CM, APLICAÇÃO MANUAL. AF_05/2021</t>
  </si>
  <si>
    <t xml:space="preserve"> 3.2.3 </t>
  </si>
  <si>
    <t xml:space="preserve"> 00000010 </t>
  </si>
  <si>
    <t>PLACAS DE SINALIZAÇÃO VERTICAL-TRÂNSITO</t>
  </si>
  <si>
    <t xml:space="preserve"> 3.2.4 </t>
  </si>
  <si>
    <t xml:space="preserve"> 00000011 </t>
  </si>
  <si>
    <t>PLACAS DE SINALIZAÇÃO VERTICAL-NOMENCATURA DE VIAS</t>
  </si>
  <si>
    <t>Tipo de Licitação</t>
  </si>
  <si>
    <t xml:space="preserve">TOMADA DE PREÇO </t>
  </si>
  <si>
    <t>Total sem BDI</t>
  </si>
  <si>
    <t>Abertura da Licitação</t>
  </si>
  <si>
    <t>12/08/2022 09:00</t>
  </si>
  <si>
    <t>Total do BDI</t>
  </si>
  <si>
    <t>Número do Processo Licitatório</t>
  </si>
  <si>
    <t>Nº 004/2022 CPL/PMO</t>
  </si>
  <si>
    <t>Total Geral</t>
  </si>
  <si>
    <t>OURÉM - PA</t>
  </si>
  <si>
    <t>PESO (%)</t>
  </si>
  <si>
    <t>SEM BDI</t>
  </si>
  <si>
    <t>COM BDI</t>
  </si>
  <si>
    <t>BANCO</t>
  </si>
  <si>
    <t>PREÇO UNITÁRIO R$</t>
  </si>
  <si>
    <r>
      <rPr>
        <b/>
        <sz val="12"/>
        <rFont val="Calibri"/>
        <family val="2"/>
        <scheme val="minor"/>
      </rPr>
      <t>ITEM</t>
    </r>
  </si>
  <si>
    <r>
      <rPr>
        <b/>
        <sz val="12"/>
        <rFont val="Calibri"/>
        <family val="2"/>
        <scheme val="minor"/>
      </rPr>
      <t>CÓDIGO</t>
    </r>
  </si>
  <si>
    <r>
      <rPr>
        <b/>
        <sz val="12"/>
        <rFont val="Calibri"/>
        <family val="2"/>
        <scheme val="minor"/>
      </rPr>
      <t>DESCRIÇÃO</t>
    </r>
  </si>
  <si>
    <r>
      <rPr>
        <b/>
        <sz val="12"/>
        <rFont val="Calibri"/>
        <family val="2"/>
        <scheme val="minor"/>
      </rPr>
      <t>UND</t>
    </r>
  </si>
  <si>
    <r>
      <rPr>
        <b/>
        <sz val="12"/>
        <rFont val="Calibri"/>
        <family val="2"/>
        <scheme val="minor"/>
      </rPr>
      <t>QUANTIDADE</t>
    </r>
  </si>
  <si>
    <r>
      <rPr>
        <b/>
        <sz val="12"/>
        <rFont val="Calibri"/>
        <family val="2"/>
        <scheme val="minor"/>
      </rPr>
      <t>PREÇO
TOTAL R$</t>
    </r>
  </si>
  <si>
    <t>Tipo</t>
  </si>
  <si>
    <t>Composição</t>
  </si>
  <si>
    <t>Composição Auxiliar</t>
  </si>
  <si>
    <t xml:space="preserve"> 280026 </t>
  </si>
  <si>
    <t>SERVENTE COM ENCARGOS COMPLEMENTARES</t>
  </si>
  <si>
    <t>H</t>
  </si>
  <si>
    <t xml:space="preserve"> 280013 </t>
  </si>
  <si>
    <t>CARPINTEIRO COM ENCARGOS COMPLEMENTARES</t>
  </si>
  <si>
    <t>Insumo</t>
  </si>
  <si>
    <t xml:space="preserve"> D00281 </t>
  </si>
  <si>
    <t>Pernamanca 3" x 2" 4 m - madeira branca</t>
  </si>
  <si>
    <t>Material</t>
  </si>
  <si>
    <t>Dz</t>
  </si>
  <si>
    <t xml:space="preserve"> D00475 </t>
  </si>
  <si>
    <t>Lona com plotagem de gráfica</t>
  </si>
  <si>
    <t xml:space="preserve"> D00084 </t>
  </si>
  <si>
    <t>Prego 1 1/2"x13</t>
  </si>
  <si>
    <t>KG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</si>
  <si>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</si>
  <si>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</si>
  <si>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</si>
  <si>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</si>
  <si>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</si>
  <si>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</si>
  <si>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</si>
  <si>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SERP - SERVIÇOS PRELIMINARES</t>
  </si>
  <si>
    <t xml:space="preserve"> 00010775 </t>
  </si>
  <si>
    <t>LOCACAO DE CONTAINER 2,30 X 6,00 M, ALT. 2,50 M, COM 1 SANITARIO, PARA ESCRITORIO, COMPLETO, SEM DIVISORIAS INTERNAS (NAO INCLUI MOBILIZACAO/DESMOBILIZACAO)</t>
  </si>
  <si>
    <t>Equipamento</t>
  </si>
  <si>
    <t>MES</t>
  </si>
  <si>
    <t xml:space="preserve"> 00010776 </t>
  </si>
  <si>
    <t>LOCACAO DE CONTAINER 2,30 X 6,00 M, ALT. 2,50 M, PARA ESCRITORIO, SEM DIVISORIAS INTERNAS E SEM SANITARIO (NAO INCLUI MOBILIZACAO/DESMOBILIZACAO)</t>
  </si>
  <si>
    <t xml:space="preserve"> 00010777 </t>
  </si>
  <si>
    <t>LOCACAO DE CONTAINER 2,30 X 4,30 M, ALT. 2,50 M, PARA SANITARIO, COM 3 BACIAS, 4 CHUVEIROS, 1 LAVATORIO E 1 MICTORIO (NAO INCLUI MOBILIZACAO/DESMOBILIZACAO)</t>
  </si>
  <si>
    <t>SERT - SERVIÇOS TÉCNICOS</t>
  </si>
  <si>
    <t xml:space="preserve"> 99058 </t>
  </si>
  <si>
    <t>LOCAÇÃO DE PONTO PARA REFERÊNCIA TOPOGRÁFICA. AF_10/2018</t>
  </si>
  <si>
    <t>UN</t>
  </si>
  <si>
    <t xml:space="preserve"> 90778 </t>
  </si>
  <si>
    <t>ENGENHEIRO CIVIL DE OBRA PLENO COM ENCARGOS COMPLEMENTARES</t>
  </si>
  <si>
    <t>SEDI - SERVIÇOS DIVERSOS</t>
  </si>
  <si>
    <t xml:space="preserve"> 90776 </t>
  </si>
  <si>
    <t>ENCARREGADO GERAL COM ENCARGOS COMPLEMENTARES</t>
  </si>
  <si>
    <t xml:space="preserve"> 88326 </t>
  </si>
  <si>
    <t>VIGIA NOTURNO COM ENCARGOS COMPLEMENTARES</t>
  </si>
  <si>
    <t>PAVI - PAVIMENTAÇÃO</t>
  </si>
  <si>
    <t xml:space="preserve"> 5839 </t>
  </si>
  <si>
    <t>VASSOURA MECÂNICA REBOCÁVEL COM ESCOVA CILÍNDRICA, LARGURA ÚTIL DE VARRIMENTO DE 2,44 M - CHP DIURNO. AF_06/2014</t>
  </si>
  <si>
    <t>CHOR - CUSTOS HORÁRIOS DE MÁQUINAS E EQUIPAMENTOS</t>
  </si>
  <si>
    <t>CHP</t>
  </si>
  <si>
    <t xml:space="preserve"> 83362 </t>
  </si>
  <si>
    <t>ESPARGIDOR DE ASFALTO PRESSURIZADO, TANQUE 6 M3 COM ISOLAÇÃO TÉRMICA, AQUECIDO COM 2 MAÇARICOS, COM BARRA ESPARGIDORA 3,60 M, MONTADO SOBRE CAMINHÃO  TOCO, PBT 14.300 KG, POTÊNCIA 185 CV - CHP DIURNO. AF_08/2015</t>
  </si>
  <si>
    <t xml:space="preserve"> 89035 </t>
  </si>
  <si>
    <t>TRATOR DE PNEUS, POTÊNCIA 85 CV, TRAÇÃO 4X4, PESO COM LASTRO DE 4.675 KG - CHP DIURNO. AF_06/2014</t>
  </si>
  <si>
    <t xml:space="preserve"> 5841 </t>
  </si>
  <si>
    <t>VASSOURA MECÂNICA REBOCÁVEL COM ESCOVA CILÍNDRICA, LARGURA ÚTIL DE VARRIMENTO DE 2,44 M - CHI DIURNO. AF_06/2014</t>
  </si>
  <si>
    <t>CHI</t>
  </si>
  <si>
    <t xml:space="preserve"> 89036 </t>
  </si>
  <si>
    <t>TRATOR DE PNEUS, POTÊNCIA 85 CV, TRAÇÃO 4X4, PESO COM LASTRO DE 4.675 KG - CHI DIURNO. AF_06/2014</t>
  </si>
  <si>
    <t xml:space="preserve"> 91486 </t>
  </si>
  <si>
    <t>ESPARGIDOR DE ASFALTO PRESSURIZADO, TANQUE 6 M3 COM ISOLAÇÃO TÉRMICA, AQUECIDO COM 2 MAÇARICOS, COM BARRA ESPARGIDORA 3,60 M, MONTADO SOBRE CAMINHÃO  TOCO, PBT 14.300 KG, POTÊNCIA 185 CV - CHI DIURNO. AF_08/2015</t>
  </si>
  <si>
    <t xml:space="preserve"> 88316 </t>
  </si>
  <si>
    <t xml:space="preserve"> 00041903 </t>
  </si>
  <si>
    <t>EMULSAO ASFALTICA CATIONICA RR-2C PARA USO EM PAVIMENTACAO ASFALTICA (COLETADO CAIXA NA ANP ACRESCIDO DE ICMS)</t>
  </si>
  <si>
    <t>TRAN - TRANSPORTES, CARGAS E DESCARGAS</t>
  </si>
  <si>
    <t xml:space="preserve"> 5940 </t>
  </si>
  <si>
    <t>PÁ CARREGADEIRA SOBRE RODAS, POTÊNCIA LÍQUIDA 128 HP, CAPACIDADE DA CAÇAMBA 1,7 A 2,8 M3, PESO OPERACIONAL 11632 KG - CHP DIURNO. AF_06/2014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</si>
  <si>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</si>
  <si>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</si>
  <si>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5942 </t>
  </si>
  <si>
    <t>PÁ CARREGADEIRA SOBRE RODAS, POTÊNCIA LÍQUIDA 128 HP, CAPACIDADE DA CAÇAMBA 1,7 A 2,8 M3, PESO OPERACIONAL 11632 KG - CHI DIURNO. AF_06/2014</t>
  </si>
  <si>
    <t xml:space="preserve"> 91387 </t>
  </si>
  <si>
    <t>CAMINHÃO BASCULANTE 10 M3, TRUCADO CABINE SIMPLES, PESO BRUTO TOTAL 23.000 KG, CARGA ÚTIL MÁXIMA 15.935 KG, DISTÂNCIA ENTRE EIXOS 4,80 M, POTÊNCIA 230 CV INCLUSIVE CAÇAMBA METÁLICA - CHI DIURNO. AF_06/2014</t>
  </si>
  <si>
    <t xml:space="preserve"> 00000008 </t>
  </si>
  <si>
    <t>USINAGEM DE CONCRETO ASFÁLTICO COM CAP 50/70, PARA CAMADA DE ROLAMENTO, PADRÃO DNIT FAIXA C, EM USINA DE ASFALTO CONTÍNUA DE 80 TON/H. AF_03/2020</t>
  </si>
  <si>
    <t>T</t>
  </si>
  <si>
    <t xml:space="preserve"> 5835 </t>
  </si>
  <si>
    <t>VIBROACABADORA DE ASFALTO SOBRE ESTEIRAS, LARGURA DE PAVIMENTAÇÃO 1,90 M A 5,30 M, POTÊNCIA 105 HP CAPACIDADE 450 T/H - CHP DIURNO. AF_11/2014</t>
  </si>
  <si>
    <t xml:space="preserve"> 5837 </t>
  </si>
  <si>
    <t>VIBROACABADORA DE ASFALTO SOBRE ESTEIRAS, LARGURA DE PAVIMENTAÇÃO 1,90 M A 5,30 M, POTÊNCIA 105 HP CAPACIDADE 450 T/H - CHI DIURNO. AF_11/2014</t>
  </si>
  <si>
    <t xml:space="preserve"> 88314 </t>
  </si>
  <si>
    <t>RASTELEIRO COM ENCARGOS COMPLEMENTARES</t>
  </si>
  <si>
    <t xml:space="preserve"> 95631 </t>
  </si>
  <si>
    <t>ROLO COMPACTADOR VIBRATORIO TANDEM, ACO LISO, POTENCIA 125 HP, PESO SEM/COM LASTRO 10,20/11,65 T, LARGURA DE TRABALHO 1,73 M - CHP DIURNO. AF_11/2016</t>
  </si>
  <si>
    <t xml:space="preserve"> 95632 </t>
  </si>
  <si>
    <t>ROLO COMPACTADOR VIBRATORIO TANDEM, ACO LISO, POTENCIA 125 HP, PESO SEM/COM LASTRO 10,20/11,65 T, LARGURA DE TRABALHO 1,73 M - CHI DIURNO. AF_11/2016</t>
  </si>
  <si>
    <t xml:space="preserve"> 96155 </t>
  </si>
  <si>
    <t>TRATOR DE PNEUS COM POTÊNCIA DE 85 CV, TRAÇÃO 4X4, COM VASSOURA MECÂNICA ACOPLADA - CHI DIURNO. AF_02/2017</t>
  </si>
  <si>
    <t xml:space="preserve"> 96157 </t>
  </si>
  <si>
    <t>TRATOR DE PNEUS COM POTÊNCIA DE 85 CV, TRAÇÃO 4X4, COM VASSOURA MECÂNICA ACOPLADA - CHP DIURNO. AF_03/2017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</si>
  <si>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</si>
  <si>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</si>
  <si>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96464 </t>
  </si>
  <si>
    <t>ROLO COMPACTADOR DE PNEUS, ESTATICO, PRESSAO VARIAVEL, POTENCIA 110 HP, PESO SEM/COM LASTRO 10,8/27 T, LARGURA DE ROLAGEM 2,30 M - CHI DIURNO. AF_06/2017</t>
  </si>
  <si>
    <t xml:space="preserve"> 89883 </t>
  </si>
  <si>
    <t>CAMINHÃO BASCULANTE 18 M3, COM CAVALO MECÂNICO DE CAPACIDADE MÁXIMA DE TRAÇÃO COMBINADO DE 45000 KG, POTÊNCIA 330 CV, INCLUSIVE SEMIREBOQUE COM CAÇAMBA METÁLICA - CHP DIURNO. AF_12/2014</t>
  </si>
  <si>
    <t xml:space="preserve"> 89884 </t>
  </si>
  <si>
    <t>CAMINHÃO BASCULANTE 18 M3, COM CAVALO MECÂNICO DE CAPACIDADE MÁXIMA DE TRAÇÃO COMBINADO DE 45000 KG, POTÊNCIA 330 CV, INCLUSIVE SEMIREBOQUE COM CAÇAMBA METÁLICA - CHI DIURNO. AF_12/2014</t>
  </si>
  <si>
    <t>PINT - PINTURAS</t>
  </si>
  <si>
    <t xml:space="preserve"> 95133 </t>
  </si>
  <si>
    <t>MÁQUINA DEMARCADORA DE FAIXA DE TRÁFEGO À FRIO, AUTOPROPELIDA, POTÊNCIA 38 HP - CHP DIURNO. AF_07/2016</t>
  </si>
  <si>
    <t xml:space="preserve"> 96159 </t>
  </si>
  <si>
    <t>MÁQUINA DEMARCADORA DE FAIXA DE TRÁFEGO À FRIO, AUTOPROPELIDA, POTÊNCIA 38 HP - CHI DIURNO. AF_07/2016</t>
  </si>
  <si>
    <t xml:space="preserve"> 88310 </t>
  </si>
  <si>
    <t>PINTOR COM ENCARGOS COMPLEMENTARES</t>
  </si>
  <si>
    <t xml:space="preserve"> 00005318 </t>
  </si>
  <si>
    <t>DILUENTE AGUARRAS</t>
  </si>
  <si>
    <t>L</t>
  </si>
  <si>
    <t xml:space="preserve"> 00044478 </t>
  </si>
  <si>
    <t>MICROESFERAS DE VIDRO PARA SINALIZACAO HORIZONTAL VIARIA, TIPO I-B (PREMIX) - NBR  16184</t>
  </si>
  <si>
    <t xml:space="preserve"> 00044477 </t>
  </si>
  <si>
    <t>MICROESFERAS DE VIDRO PARA SINALIZACAO HORIZONTAL VIARIA, TIPO II-A (DROP-ON) - NBR  16184</t>
  </si>
  <si>
    <t xml:space="preserve"> 00007343 </t>
  </si>
  <si>
    <t>TINTA ACRILICA A BASE DE SOLVENTE, PARA SINALIZACAO HORIZONTAL VIARIA (NBR 11862)</t>
  </si>
  <si>
    <t xml:space="preserve"> 00012815 </t>
  </si>
  <si>
    <t>FITA CREPE ROLO DE 25 MM X 50 M</t>
  </si>
  <si>
    <t>SEES - SERVIÇOS ESPECIAIS</t>
  </si>
  <si>
    <t xml:space="preserve"> 93358 </t>
  </si>
  <si>
    <t>ESCAVAÇÃO MANUAL DE VALA COM PROFUNDIDADE MENOR OU IGUAL A 1,30 M. AF_02/2021</t>
  </si>
  <si>
    <t>MOVT - MOVIMENTO DE TERRA</t>
  </si>
  <si>
    <t xml:space="preserve"> 102486 </t>
  </si>
  <si>
    <t>CONCRETO FCK = 15MPA, TRAÇO 1:3,4:3,4 (EM MASSA SECA DE CIMENTO/ AREIA MÉDIA/ SEIXO ROLADO) - PREPARO MANUAL. AF_05/2021</t>
  </si>
  <si>
    <t>FUES - FUNDAÇÕES E ESTRUTURAS</t>
  </si>
  <si>
    <t xml:space="preserve"> 00034723 </t>
  </si>
  <si>
    <t>PLACA DE SINALIZACAO EM CHAPA DE ACO NUM 16 COM PINTURA REFLETIVA</t>
  </si>
  <si>
    <t xml:space="preserve"> 00021013 </t>
  </si>
  <si>
    <t>TUBO ACO GALVANIZADO COM COSTURA, CLASSE LEVE, DN 50 MM ( 2"),  E = 3,00 MM,  *4,40* KG/M (NBR 5580)</t>
  </si>
  <si>
    <t>INES - INSTALAÇÕES ESPECIAIS</t>
  </si>
  <si>
    <t>COMPOSIÇÃO DE CUSTOS UNITARIOS</t>
  </si>
  <si>
    <t>BDI  DESONERADO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</si>
  <si>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</si>
  <si>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</si>
  <si>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</si>
  <si>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</si>
  <si>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</si>
  <si>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</si>
  <si>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</si>
  <si>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</si>
  <si>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</si>
  <si>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</si>
  <si>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</si>
  <si>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</si>
  <si>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</si>
  <si>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</si>
  <si>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</si>
  <si>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</si>
  <si>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</si>
  <si>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</si>
  <si>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</si>
  <si>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</si>
  <si>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</si>
  <si>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</si>
  <si>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</si>
  <si>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</si>
  <si>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</si>
  <si>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>BDI CALCULADO DE ACORDO COM AS RECOMENDAÇÕES DO TRIBUNAL DE CONTAS DA UNIÃO
FONTE:
- Acórdão Nº 2622/2013-P.</t>
  </si>
  <si>
    <t>FONTE</t>
  </si>
  <si>
    <t>CÓDIGO</t>
  </si>
  <si>
    <t>EQUIPAMENTOS TRANSPORTADORES</t>
  </si>
  <si>
    <t>ORIGEM</t>
  </si>
  <si>
    <t>DESTINO</t>
  </si>
  <si>
    <t>K                (NºVIAGENS)</t>
  </si>
  <si>
    <t>DIST.</t>
  </si>
  <si>
    <t>VELOCIDADE  (KM/H)</t>
  </si>
  <si>
    <t>QUANTIDADE DE EQUIPAMENTOS</t>
  </si>
  <si>
    <t>PREÇO UNIT.</t>
  </si>
  <si>
    <t>PREÇO TOTAL</t>
  </si>
  <si>
    <t>SICRO</t>
  </si>
  <si>
    <t>E9666</t>
  </si>
  <si>
    <t>Cavalo mecânico com semirreboque com capacidade de 30 t - 265 kW</t>
  </si>
  <si>
    <t>BELEM</t>
  </si>
  <si>
    <t>OUREM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</si>
  <si>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</si>
  <si>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CAMINHÃO BASCULANTE 6 M3, PESO BRUTO TOTAL 16.000 KG, CARGA ÚTIL MÁXIMA 13.071 KG, DISTÂNCIA ENTRE EIXOS 4,80 M, POTÊNCIA 230 CV INCLUSIVE CAÇAMBA METÁLICA - CHP DIURNO. AF_06/2014</t>
  </si>
  <si>
    <t>CAMINHÃO PIPA 10.000 L TRUCADO, PESO BRUTO TOTAL 23.000 KG, CARGA ÚTIL MÁXIMA 15.935 KG, DISTÂNCIA ENTRE EIXOS 4,8 M, POTÊNCIA 230 CV, INCLUSIVE TANQUE DE AÇO PARA TRANSPORTE DE ÁGUA - CHP DIURNO. AF_06/2014</t>
  </si>
  <si>
    <t>ESPARGIDOR DE ASFALTO PRESSURIZADO, TANQUE 6 M3 COM ISOLAÇÃO TÉRMICA, AQUECIDO COM 2 MAÇARICOS, COM BARRA ESPARGIDORA 3,60 M, MONTADO SOBRE CAMINHÃO TOCO, PBT 14.300 KG, POTÊNCIA 185 CV - CHP DIURNO. AF_08/2015</t>
  </si>
  <si>
    <t>TOTAL</t>
  </si>
  <si>
    <t>SINAPI - 03/2022 - Pará
SICRO3 - 10/2021 - Pará
SEDOP - 02/2022 - Pará</t>
  </si>
  <si>
    <t>CRONOGRAMA FISICO FINANCEIRO - DESONERADO</t>
  </si>
  <si>
    <r>
      <rPr>
        <sz val="9"/>
        <rFont val="Calibri"/>
        <family val="2"/>
        <scheme val="minor"/>
      </rPr>
      <t>MÊS 7</t>
    </r>
  </si>
  <si>
    <r>
      <rPr>
        <sz val="9"/>
        <rFont val="Calibri"/>
        <family val="2"/>
        <scheme val="minor"/>
      </rPr>
      <t>MÊS 8</t>
    </r>
  </si>
  <si>
    <r>
      <rPr>
        <sz val="9"/>
        <rFont val="Calibri"/>
        <family val="2"/>
        <scheme val="minor"/>
      </rPr>
      <t>MÊS 9</t>
    </r>
  </si>
  <si>
    <r>
      <rPr>
        <sz val="9"/>
        <rFont val="Calibri"/>
        <family val="2"/>
        <scheme val="minor"/>
      </rPr>
      <t>MÊS 10</t>
    </r>
  </si>
  <si>
    <t>PESO</t>
  </si>
  <si>
    <t>3.1</t>
  </si>
  <si>
    <t>3.2</t>
  </si>
  <si>
    <t>TOTAL DO MÊS</t>
  </si>
  <si>
    <t>PERCENTUAL SIMPLES (%)</t>
  </si>
  <si>
    <t>ACUMULADO NO MÊS (R$)</t>
  </si>
  <si>
    <t>PERCENTUAL ACUMULADO (%)</t>
  </si>
  <si>
    <r>
      <rPr>
        <b/>
        <sz val="9"/>
        <rFont val="Calibri"/>
        <family val="2"/>
        <scheme val="minor"/>
      </rPr>
      <t>1</t>
    </r>
  </si>
  <si>
    <r>
      <rPr>
        <b/>
        <sz val="9"/>
        <rFont val="Calibri"/>
        <family val="2"/>
        <scheme val="minor"/>
      </rPr>
      <t>2</t>
    </r>
  </si>
  <si>
    <t>ENCARGOS SOCIAIS</t>
  </si>
  <si>
    <t>DESCRIÇÃO</t>
  </si>
  <si>
    <t>COM DESONERAÇÃO</t>
  </si>
  <si>
    <t>HORISTA (%)</t>
  </si>
  <si>
    <t>MENSALISTA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</si>
  <si>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</si>
  <si>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</si>
  <si>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</si>
  <si>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</si>
  <si>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</si>
  <si>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</si>
  <si>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</si>
  <si>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</si>
  <si>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</si>
  <si>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</si>
  <si>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</si>
  <si>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</si>
  <si>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</si>
  <si>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</si>
  <si>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</si>
  <si>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</si>
  <si>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</si>
  <si>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</si>
  <si>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</si>
  <si>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</si>
  <si>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</si>
  <si>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</si>
  <si>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</si>
  <si>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</si>
  <si>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</si>
  <si>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</si>
  <si>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</si>
  <si>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</si>
  <si>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</si>
  <si>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</si>
  <si>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</si>
  <si>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</si>
  <si>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</si>
  <si>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</si>
  <si>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</si>
  <si>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</si>
  <si>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</si>
  <si>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</si>
  <si>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</si>
  <si>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</si>
  <si>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</si>
  <si>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</si>
  <si>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</si>
  <si>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</si>
  <si>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</si>
  <si>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</si>
  <si>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</si>
  <si>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</si>
  <si>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</si>
  <si>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</si>
  <si>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</si>
  <si>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</si>
  <si>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</si>
  <si>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</si>
  <si>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</si>
  <si>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</si>
  <si>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</si>
  <si>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</si>
  <si>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</si>
  <si>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</si>
  <si>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</si>
  <si>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</si>
  <si>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EXECUÇÃO DE SERVIÇOS DE RECAPEAMENTO NO MUNICIPIO DE OUREM/PA</t>
  </si>
  <si>
    <t>PLANILHA ORÇAMENTARIA TOMADA DE PREÇOS Nº 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</si>
</sst>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%"/>
    <numFmt numFmtId="165" formatCode="#,##0.00\'\ %\'"/>
    <numFmt numFmtId="166" formatCode="#,##0.00\ %"/>
    <numFmt numFmtId="167" formatCode="#,##0.0000000"/>
    <numFmt numFmtId="168" formatCode="_(* #,##0.00_);_(* \(#,##0.00\);_(* &quot;-&quot;??_);_(@_)"/>
    <numFmt numFmtId="169" formatCode="&quot;R$&quot;\ #,##0.00"/>
    <numFmt numFmtId="170" formatCode="_-&quot;R$&quot;* #,##0.00_-;\-&quot;R$&quot;* #,##0.00_-;_-&quot;R$&quot;* &quot;-&quot;??_-;_-@_-"/>
    <numFmt numFmtId="171" formatCode="_([$€]* #,##0.00_);_([$€]* \(#,##0.00\);_([$€]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1" fontId="1" fillId="0" borderId="0">
      <alignment/>
      <protection/>
    </xf>
  </cellStyleXfs>
  <cellXfs count="309">
    <xf numFmtId="0" fontId="0" fillId="0" borderId="0" xfId="0"/>
    <xf numFmtId="0" fontId="2" fillId="0" borderId="0" xfId="0" applyFont="1"/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165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/>
    <xf numFmtId="0" fontId="10" fillId="0" borderId="0" xfId="20">
      <alignment/>
      <protection/>
    </xf>
    <xf numFmtId="0" fontId="1" fillId="3" borderId="0" xfId="20" applyFont="1" applyFill="1" applyAlignment="1">
      <alignment horizontal="center" vertical="top" wrapText="1"/>
      <protection/>
    </xf>
    <xf numFmtId="0" fontId="1" fillId="3" borderId="0" xfId="20" applyFont="1" applyFill="1" applyAlignment="1">
      <alignment horizontal="left" vertical="top" wrapText="1"/>
      <protection/>
    </xf>
    <xf numFmtId="0" fontId="12" fillId="3" borderId="0" xfId="20" applyFont="1" applyFill="1" applyAlignment="1">
      <alignment horizontal="right" vertical="top" wrapText="1"/>
      <protection/>
    </xf>
    <xf numFmtId="43" fontId="0" fillId="0" borderId="0" xfId="21" applyFont="1"/>
    <xf numFmtId="0" fontId="12" fillId="3" borderId="0" xfId="20" applyFont="1" applyFill="1" applyAlignment="1">
      <alignment horizontal="center" vertical="top" wrapText="1"/>
      <protection/>
    </xf>
    <xf numFmtId="0" fontId="10" fillId="0" borderId="0" xfId="20" applyFill="1">
      <alignment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0" fillId="0" borderId="0" xfId="0" applyBorder="1"/>
    <xf numFmtId="0" fontId="3" fillId="0" borderId="0" xfId="0" applyFont="1" applyFill="1" applyBorder="1" applyAlignment="1" applyProtection="1">
      <alignment vertical="center"/>
      <protection locked="0"/>
    </xf>
    <xf numFmtId="0" fontId="16" fillId="0" borderId="3" xfId="20" applyFont="1" applyFill="1" applyBorder="1" applyAlignment="1">
      <alignment horizontal="center" vertical="center" wrapText="1"/>
      <protection/>
    </xf>
    <xf numFmtId="0" fontId="18" fillId="0" borderId="4" xfId="0" applyFont="1" applyFill="1" applyBorder="1" applyAlignment="1" applyProtection="1">
      <alignment horizontal="right" vertical="center"/>
      <protection locked="0"/>
    </xf>
    <xf numFmtId="14" fontId="18" fillId="0" borderId="5" xfId="0" applyNumberFormat="1" applyFont="1" applyFill="1" applyBorder="1" applyAlignment="1" applyProtection="1">
      <alignment horizontal="left" vertical="center"/>
      <protection locked="0"/>
    </xf>
    <xf numFmtId="0" fontId="18" fillId="0" borderId="6" xfId="0" applyFont="1" applyFill="1" applyBorder="1" applyAlignment="1" applyProtection="1">
      <alignment horizontal="right" vertical="center"/>
      <protection locked="0"/>
    </xf>
    <xf numFmtId="10" fontId="18" fillId="0" borderId="7" xfId="0" applyNumberFormat="1" applyFont="1" applyFill="1" applyBorder="1" applyAlignment="1" applyProtection="1">
      <alignment horizontal="left" vertical="center"/>
      <protection locked="0"/>
    </xf>
    <xf numFmtId="0" fontId="14" fillId="0" borderId="3" xfId="20" applyFont="1" applyFill="1" applyBorder="1" applyAlignment="1">
      <alignment horizontal="left" vertical="top" wrapText="1"/>
      <protection/>
    </xf>
    <xf numFmtId="0" fontId="14" fillId="0" borderId="3" xfId="20" applyFont="1" applyFill="1" applyBorder="1" applyAlignment="1">
      <alignment horizontal="right" vertical="top" wrapText="1"/>
      <protection/>
    </xf>
    <xf numFmtId="0" fontId="19" fillId="0" borderId="4" xfId="0" applyFont="1" applyFill="1" applyBorder="1" applyAlignment="1" applyProtection="1">
      <alignment horizontal="right" vertical="center"/>
      <protection locked="0"/>
    </xf>
    <xf numFmtId="14" fontId="19" fillId="0" borderId="5" xfId="0" applyNumberFormat="1" applyFont="1" applyFill="1" applyBorder="1" applyAlignment="1" applyProtection="1">
      <alignment horizontal="left" vertical="center"/>
      <protection locked="0"/>
    </xf>
    <xf numFmtId="0" fontId="19" fillId="0" borderId="6" xfId="0" applyFont="1" applyFill="1" applyBorder="1" applyAlignment="1" applyProtection="1">
      <alignment horizontal="right" vertical="center"/>
      <protection locked="0"/>
    </xf>
    <xf numFmtId="10" fontId="19" fillId="0" borderId="7" xfId="0" applyNumberFormat="1" applyFont="1" applyFill="1" applyBorder="1" applyAlignment="1" applyProtection="1">
      <alignment horizontal="left" vertical="center"/>
      <protection locked="0"/>
    </xf>
    <xf numFmtId="0" fontId="21" fillId="0" borderId="0" xfId="22" applyFont="1">
      <alignment/>
      <protection/>
    </xf>
    <xf numFmtId="0" fontId="0" fillId="0" borderId="0" xfId="23">
      <alignment/>
      <protection/>
    </xf>
    <xf numFmtId="0" fontId="0" fillId="0" borderId="0" xfId="23" applyAlignment="1">
      <alignment vertical="center"/>
      <protection/>
    </xf>
    <xf numFmtId="168" fontId="0" fillId="0" borderId="0" xfId="26" applyFont="1"/>
    <xf numFmtId="10" fontId="0" fillId="0" borderId="0" xfId="23" applyNumberFormat="1">
      <alignment/>
      <protection/>
    </xf>
    <xf numFmtId="0" fontId="0" fillId="4" borderId="0" xfId="23" applyFill="1">
      <alignment/>
      <protection/>
    </xf>
    <xf numFmtId="0" fontId="24" fillId="0" borderId="0" xfId="23" applyFont="1" applyAlignment="1">
      <alignment vertical="center"/>
      <protection/>
    </xf>
    <xf numFmtId="0" fontId="25" fillId="0" borderId="0" xfId="23" applyFont="1" applyAlignment="1">
      <alignment vertical="center"/>
      <protection/>
    </xf>
    <xf numFmtId="0" fontId="14" fillId="0" borderId="3" xfId="20" applyFont="1" applyFill="1" applyBorder="1" applyAlignment="1">
      <alignment horizontal="center" vertical="center" wrapText="1"/>
      <protection/>
    </xf>
    <xf numFmtId="4" fontId="14" fillId="0" borderId="3" xfId="20" applyNumberFormat="1" applyFont="1" applyFill="1" applyBorder="1" applyAlignment="1">
      <alignment horizontal="center" vertical="center" wrapText="1"/>
      <protection/>
    </xf>
    <xf numFmtId="166" fontId="14" fillId="0" borderId="3" xfId="20" applyNumberFormat="1" applyFont="1" applyFill="1" applyBorder="1" applyAlignment="1">
      <alignment horizontal="center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NumberFormat="1" applyFont="1" applyFill="1" applyBorder="1" applyAlignment="1" applyProtection="1">
      <alignment wrapText="1"/>
      <protection locked="0"/>
    </xf>
    <xf numFmtId="165" fontId="6" fillId="0" borderId="3" xfId="0" applyNumberFormat="1" applyFont="1" applyFill="1" applyBorder="1" applyAlignment="1" applyProtection="1">
      <alignment horizontal="right" vertical="center" wrapText="1"/>
      <protection/>
    </xf>
    <xf numFmtId="164" fontId="7" fillId="5" borderId="3" xfId="0" applyNumberFormat="1" applyFont="1" applyFill="1" applyBorder="1" applyAlignment="1" applyProtection="1">
      <alignment horizontal="right" vertical="center" wrapText="1"/>
      <protection/>
    </xf>
    <xf numFmtId="165" fontId="6" fillId="5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NumberFormat="1" applyFont="1" applyFill="1" applyBorder="1" applyAlignment="1" applyProtection="1">
      <alignment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 applyProtection="1">
      <alignment horizontal="center" vertical="center" wrapText="1"/>
      <protection/>
    </xf>
    <xf numFmtId="164" fontId="7" fillId="0" borderId="9" xfId="0" applyNumberFormat="1" applyFont="1" applyFill="1" applyBorder="1" applyAlignment="1" applyProtection="1">
      <alignment horizontal="right" vertical="center" wrapText="1"/>
      <protection/>
    </xf>
    <xf numFmtId="165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64" fontId="7" fillId="0" borderId="1" xfId="0" applyNumberFormat="1" applyFont="1" applyFill="1" applyBorder="1" applyAlignment="1" applyProtection="1">
      <alignment horizontal="right" vertical="center" wrapText="1"/>
      <protection/>
    </xf>
    <xf numFmtId="165" fontId="6" fillId="0" borderId="1" xfId="0" applyNumberFormat="1" applyFont="1" applyFill="1" applyBorder="1" applyAlignment="1" applyProtection="1">
      <alignment horizontal="right" vertical="center" wrapText="1"/>
      <protection/>
    </xf>
    <xf numFmtId="165" fontId="6" fillId="5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/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5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/>
    <xf numFmtId="0" fontId="18" fillId="0" borderId="4" xfId="0" applyFont="1" applyFill="1" applyBorder="1" applyAlignment="1" applyProtection="1">
      <alignment horizontal="right" vertical="center"/>
      <protection locked="0"/>
    </xf>
    <xf numFmtId="14" fontId="18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/>
    <xf numFmtId="0" fontId="2" fillId="0" borderId="0" xfId="0" applyFont="1" applyFill="1"/>
    <xf numFmtId="0" fontId="18" fillId="0" borderId="6" xfId="0" applyFont="1" applyFill="1" applyBorder="1" applyAlignment="1" applyProtection="1">
      <alignment horizontal="right" vertical="center"/>
      <protection locked="0"/>
    </xf>
    <xf numFmtId="10" fontId="18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right" vertical="top" wrapText="1"/>
      <protection/>
    </xf>
    <xf numFmtId="4" fontId="1" fillId="0" borderId="0" xfId="20" applyNumberFormat="1" applyFont="1" applyFill="1" applyBorder="1" applyAlignment="1">
      <alignment horizontal="right" vertical="top" wrapText="1"/>
      <protection/>
    </xf>
    <xf numFmtId="0" fontId="12" fillId="0" borderId="0" xfId="20" applyFont="1" applyFill="1" applyBorder="1" applyAlignment="1">
      <alignment horizontal="right" vertical="top" wrapText="1"/>
      <protection/>
    </xf>
    <xf numFmtId="167" fontId="12" fillId="0" borderId="0" xfId="20" applyNumberFormat="1" applyFont="1" applyFill="1" applyBorder="1" applyAlignment="1">
      <alignment horizontal="right" vertical="top" wrapText="1"/>
      <protection/>
    </xf>
    <xf numFmtId="0" fontId="0" fillId="0" borderId="0" xfId="27" applyFill="1">
      <alignment/>
      <protection/>
    </xf>
    <xf numFmtId="0" fontId="14" fillId="0" borderId="0" xfId="20" applyFont="1" applyFill="1" applyBorder="1" applyAlignment="1">
      <alignment horizontal="left" vertical="top" wrapText="1"/>
      <protection/>
    </xf>
    <xf numFmtId="0" fontId="12" fillId="0" borderId="0" xfId="20" applyFont="1" applyFill="1" applyAlignment="1">
      <alignment horizontal="center" vertical="top" wrapText="1"/>
      <protection/>
    </xf>
    <xf numFmtId="0" fontId="11" fillId="0" borderId="0" xfId="20" applyFont="1" applyFill="1" applyBorder="1" applyAlignment="1">
      <alignment horizontal="right" vertical="top" wrapText="1"/>
      <protection/>
    </xf>
    <xf numFmtId="0" fontId="11" fillId="0" borderId="0" xfId="20" applyFont="1" applyFill="1" applyBorder="1" applyAlignment="1">
      <alignment horizontal="left" vertical="top" wrapText="1"/>
      <protection/>
    </xf>
    <xf numFmtId="0" fontId="11" fillId="0" borderId="0" xfId="20" applyFont="1" applyFill="1" applyBorder="1" applyAlignment="1">
      <alignment horizontal="center" vertical="top" wrapText="1"/>
      <protection/>
    </xf>
    <xf numFmtId="0" fontId="14" fillId="0" borderId="0" xfId="20" applyFont="1" applyFill="1" applyBorder="1" applyAlignment="1">
      <alignment horizontal="right" vertical="top" wrapText="1"/>
      <protection/>
    </xf>
    <xf numFmtId="0" fontId="14" fillId="0" borderId="0" xfId="20" applyFont="1" applyFill="1" applyBorder="1" applyAlignment="1">
      <alignment horizontal="center" vertical="top" wrapText="1"/>
      <protection/>
    </xf>
    <xf numFmtId="167" fontId="14" fillId="0" borderId="0" xfId="20" applyNumberFormat="1" applyFont="1" applyFill="1" applyBorder="1" applyAlignment="1">
      <alignment horizontal="right" vertical="top" wrapText="1"/>
      <protection/>
    </xf>
    <xf numFmtId="4" fontId="14" fillId="0" borderId="0" xfId="20" applyNumberFormat="1" applyFont="1" applyFill="1" applyBorder="1" applyAlignment="1">
      <alignment horizontal="right" vertical="top" wrapText="1"/>
      <protection/>
    </xf>
    <xf numFmtId="0" fontId="1" fillId="0" borderId="0" xfId="20" applyFont="1" applyFill="1" applyBorder="1" applyAlignment="1">
      <alignment horizontal="left" vertical="top" wrapText="1"/>
      <protection/>
    </xf>
    <xf numFmtId="0" fontId="1" fillId="0" borderId="0" xfId="20" applyFont="1" applyFill="1" applyBorder="1" applyAlignment="1">
      <alignment horizontal="center" vertical="top" wrapText="1"/>
      <protection/>
    </xf>
    <xf numFmtId="167" fontId="1" fillId="0" borderId="0" xfId="20" applyNumberFormat="1" applyFont="1" applyFill="1" applyBorder="1" applyAlignment="1">
      <alignment horizontal="right" vertical="top" wrapText="1"/>
      <protection/>
    </xf>
    <xf numFmtId="0" fontId="12" fillId="0" borderId="0" xfId="27" applyFont="1" applyFill="1" applyBorder="1" applyAlignment="1">
      <alignment horizontal="center" vertical="center" wrapText="1"/>
      <protection/>
    </xf>
    <xf numFmtId="0" fontId="13" fillId="0" borderId="0" xfId="27" applyFont="1" applyFill="1" applyBorder="1" applyAlignment="1">
      <alignment horizontal="center" vertical="center"/>
      <protection/>
    </xf>
    <xf numFmtId="0" fontId="13" fillId="0" borderId="0" xfId="27" applyFont="1" applyFill="1" applyBorder="1" applyAlignment="1">
      <alignment horizontal="center" vertical="center" wrapText="1"/>
      <protection/>
    </xf>
    <xf numFmtId="0" fontId="13" fillId="0" borderId="0" xfId="27" applyFont="1" applyFill="1" applyBorder="1" applyAlignment="1">
      <alignment vertical="center" wrapText="1"/>
      <protection/>
    </xf>
    <xf numFmtId="0" fontId="1" fillId="0" borderId="0" xfId="27" applyFont="1" applyFill="1" applyBorder="1" applyAlignment="1">
      <alignment horizontal="center" vertical="center"/>
      <protection/>
    </xf>
    <xf numFmtId="0" fontId="14" fillId="0" borderId="0" xfId="27" applyFont="1" applyFill="1" applyBorder="1" applyAlignment="1">
      <alignment horizontal="center" vertical="center"/>
      <protection/>
    </xf>
    <xf numFmtId="0" fontId="1" fillId="0" borderId="0" xfId="27" applyFont="1" applyFill="1" applyBorder="1" applyAlignment="1">
      <alignment horizontal="left" vertical="center" wrapText="1"/>
      <protection/>
    </xf>
    <xf numFmtId="0" fontId="14" fillId="0" borderId="0" xfId="27" applyFont="1" applyFill="1" applyBorder="1" applyAlignment="1">
      <alignment horizontal="center" vertical="center" wrapText="1"/>
      <protection/>
    </xf>
    <xf numFmtId="2" fontId="14" fillId="0" borderId="0" xfId="27" applyNumberFormat="1" applyFont="1" applyFill="1" applyBorder="1" applyAlignment="1">
      <alignment horizontal="center" vertical="center"/>
      <protection/>
    </xf>
    <xf numFmtId="2" fontId="1" fillId="0" borderId="0" xfId="27" applyNumberFormat="1" applyFont="1" applyFill="1" applyBorder="1" applyAlignment="1">
      <alignment horizontal="center" vertical="center"/>
      <protection/>
    </xf>
    <xf numFmtId="2" fontId="1" fillId="0" borderId="0" xfId="27" applyNumberFormat="1" applyFont="1" applyFill="1" applyBorder="1" applyAlignment="1">
      <alignment vertical="center"/>
      <protection/>
    </xf>
    <xf numFmtId="169" fontId="1" fillId="0" borderId="0" xfId="27" applyNumberFormat="1" applyFont="1" applyFill="1" applyBorder="1" applyAlignment="1">
      <alignment horizontal="center" vertical="center"/>
      <protection/>
    </xf>
    <xf numFmtId="0" fontId="14" fillId="0" borderId="0" xfId="27" applyFont="1" applyFill="1" applyBorder="1" applyAlignment="1">
      <alignment horizontal="left" vertical="center" wrapText="1"/>
      <protection/>
    </xf>
    <xf numFmtId="0" fontId="1" fillId="0" borderId="0" xfId="28" applyFill="1" applyBorder="1" applyAlignment="1">
      <alignment horizontal="center" vertical="center"/>
      <protection/>
    </xf>
    <xf numFmtId="0" fontId="26" fillId="0" borderId="0" xfId="27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horizontal="left" vertical="top" wrapText="1"/>
      <protection/>
    </xf>
    <xf numFmtId="0" fontId="13" fillId="0" borderId="0" xfId="20" applyFont="1" applyFill="1" applyBorder="1" applyAlignment="1">
      <alignment horizontal="right" vertical="top" wrapText="1"/>
      <protection/>
    </xf>
    <xf numFmtId="0" fontId="13" fillId="0" borderId="4" xfId="20" applyFont="1" applyFill="1" applyBorder="1" applyAlignment="1">
      <alignment horizontal="left" vertical="top" wrapText="1"/>
      <protection/>
    </xf>
    <xf numFmtId="0" fontId="13" fillId="0" borderId="12" xfId="20" applyFont="1" applyFill="1" applyBorder="1" applyAlignment="1">
      <alignment horizontal="left" vertical="top" wrapText="1"/>
      <protection/>
    </xf>
    <xf numFmtId="0" fontId="13" fillId="0" borderId="12" xfId="20" applyFont="1" applyFill="1" applyBorder="1" applyAlignment="1">
      <alignment horizontal="right" vertical="top" wrapText="1"/>
      <protection/>
    </xf>
    <xf numFmtId="4" fontId="13" fillId="0" borderId="5" xfId="20" applyNumberFormat="1" applyFont="1" applyFill="1" applyBorder="1" applyAlignment="1">
      <alignment horizontal="right" vertical="top" wrapText="1"/>
      <protection/>
    </xf>
    <xf numFmtId="0" fontId="11" fillId="0" borderId="13" xfId="20" applyFont="1" applyFill="1" applyBorder="1" applyAlignment="1">
      <alignment horizontal="left" vertical="top" wrapText="1"/>
      <protection/>
    </xf>
    <xf numFmtId="0" fontId="11" fillId="0" borderId="14" xfId="20" applyFont="1" applyFill="1" applyBorder="1" applyAlignment="1">
      <alignment horizontal="right" vertical="top" wrapText="1"/>
      <protection/>
    </xf>
    <xf numFmtId="0" fontId="14" fillId="0" borderId="13" xfId="20" applyFont="1" applyFill="1" applyBorder="1" applyAlignment="1">
      <alignment horizontal="left" vertical="top" wrapText="1"/>
      <protection/>
    </xf>
    <xf numFmtId="4" fontId="14" fillId="0" borderId="14" xfId="20" applyNumberFormat="1" applyFont="1" applyFill="1" applyBorder="1" applyAlignment="1">
      <alignment horizontal="right" vertical="top" wrapText="1"/>
      <protection/>
    </xf>
    <xf numFmtId="0" fontId="1" fillId="0" borderId="13" xfId="20" applyFont="1" applyFill="1" applyBorder="1" applyAlignment="1">
      <alignment horizontal="left" vertical="top" wrapText="1"/>
      <protection/>
    </xf>
    <xf numFmtId="4" fontId="1" fillId="0" borderId="14" xfId="20" applyNumberFormat="1" applyFont="1" applyFill="1" applyBorder="1" applyAlignment="1">
      <alignment horizontal="right" vertical="top" wrapText="1"/>
      <protection/>
    </xf>
    <xf numFmtId="0" fontId="1" fillId="0" borderId="13" xfId="20" applyFont="1" applyFill="1" applyBorder="1" applyAlignment="1">
      <alignment horizontal="right" vertical="top" wrapText="1"/>
      <protection/>
    </xf>
    <xf numFmtId="0" fontId="12" fillId="0" borderId="13" xfId="20" applyFont="1" applyFill="1" applyBorder="1" applyAlignment="1">
      <alignment horizontal="right" vertical="top" wrapText="1"/>
      <protection/>
    </xf>
    <xf numFmtId="4" fontId="12" fillId="0" borderId="14" xfId="20" applyNumberFormat="1" applyFont="1" applyFill="1" applyBorder="1" applyAlignment="1">
      <alignment horizontal="right" vertical="top" wrapText="1"/>
      <protection/>
    </xf>
    <xf numFmtId="0" fontId="14" fillId="0" borderId="14" xfId="20" applyFont="1" applyFill="1" applyBorder="1" applyAlignment="1">
      <alignment horizontal="left" vertical="top" wrapText="1"/>
      <protection/>
    </xf>
    <xf numFmtId="0" fontId="13" fillId="0" borderId="13" xfId="27" applyFont="1" applyFill="1" applyBorder="1" applyAlignment="1">
      <alignment horizontal="center" vertical="center" wrapText="1"/>
      <protection/>
    </xf>
    <xf numFmtId="0" fontId="13" fillId="0" borderId="14" xfId="27" applyFont="1" applyFill="1" applyBorder="1" applyAlignment="1">
      <alignment horizontal="center" vertical="center" wrapText="1"/>
      <protection/>
    </xf>
    <xf numFmtId="0" fontId="14" fillId="0" borderId="13" xfId="27" applyFont="1" applyFill="1" applyBorder="1" applyAlignment="1">
      <alignment horizontal="center" vertical="center"/>
      <protection/>
    </xf>
    <xf numFmtId="169" fontId="14" fillId="0" borderId="14" xfId="27" applyNumberFormat="1" applyFont="1" applyFill="1" applyBorder="1" applyAlignment="1">
      <alignment horizontal="center" vertical="center"/>
      <protection/>
    </xf>
    <xf numFmtId="0" fontId="1" fillId="0" borderId="13" xfId="27" applyFont="1" applyFill="1" applyBorder="1" applyAlignment="1">
      <alignment horizontal="center" vertical="center" wrapText="1"/>
      <protection/>
    </xf>
    <xf numFmtId="0" fontId="0" fillId="0" borderId="13" xfId="27" applyFill="1" applyBorder="1">
      <alignment/>
      <protection/>
    </xf>
    <xf numFmtId="169" fontId="26" fillId="0" borderId="14" xfId="29" applyNumberFormat="1" applyFont="1" applyFill="1" applyBorder="1" applyAlignment="1">
      <alignment horizontal="center" vertical="center"/>
    </xf>
    <xf numFmtId="0" fontId="13" fillId="0" borderId="13" xfId="20" applyFont="1" applyFill="1" applyBorder="1" applyAlignment="1">
      <alignment horizontal="left" vertical="top" wrapText="1"/>
      <protection/>
    </xf>
    <xf numFmtId="4" fontId="13" fillId="0" borderId="14" xfId="20" applyNumberFormat="1" applyFont="1" applyFill="1" applyBorder="1" applyAlignment="1">
      <alignment horizontal="right" vertical="top" wrapText="1"/>
      <protection/>
    </xf>
    <xf numFmtId="0" fontId="1" fillId="0" borderId="13" xfId="20" applyFont="1" applyFill="1" applyBorder="1" applyAlignment="1">
      <alignment horizontal="center" vertical="top" wrapText="1"/>
      <protection/>
    </xf>
    <xf numFmtId="0" fontId="1" fillId="0" borderId="14" xfId="20" applyFont="1" applyFill="1" applyBorder="1" applyAlignment="1">
      <alignment horizontal="center" vertical="top" wrapText="1"/>
      <protection/>
    </xf>
    <xf numFmtId="0" fontId="1" fillId="0" borderId="10" xfId="20" applyFont="1" applyFill="1" applyBorder="1" applyAlignment="1">
      <alignment horizontal="left" vertical="top" wrapText="1"/>
      <protection/>
    </xf>
    <xf numFmtId="0" fontId="12" fillId="0" borderId="10" xfId="20" applyFont="1" applyFill="1" applyBorder="1" applyAlignment="1">
      <alignment horizontal="right" vertical="top" wrapText="1"/>
      <protection/>
    </xf>
    <xf numFmtId="0" fontId="22" fillId="0" borderId="0" xfId="23" applyFont="1" applyBorder="1">
      <alignment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vertical="center"/>
      <protection/>
    </xf>
    <xf numFmtId="0" fontId="0" fillId="0" borderId="0" xfId="23" applyBorder="1" applyAlignment="1">
      <alignment vertical="center"/>
      <protection/>
    </xf>
    <xf numFmtId="2" fontId="0" fillId="0" borderId="0" xfId="23" applyNumberFormat="1" applyBorder="1" applyAlignment="1">
      <alignment vertical="center"/>
      <protection/>
    </xf>
    <xf numFmtId="3" fontId="0" fillId="0" borderId="0" xfId="24" applyNumberFormat="1" applyFont="1" applyBorder="1" applyAlignment="1">
      <alignment horizontal="center" vertical="center"/>
    </xf>
    <xf numFmtId="10" fontId="0" fillId="0" borderId="0" xfId="25" applyNumberFormat="1" applyFont="1" applyFill="1" applyBorder="1" applyAlignment="1" applyProtection="1">
      <alignment horizontal="center" vertical="center"/>
      <protection/>
    </xf>
    <xf numFmtId="3" fontId="0" fillId="0" borderId="0" xfId="24" applyNumberFormat="1" applyFont="1" applyFill="1" applyBorder="1" applyAlignment="1">
      <alignment horizontal="center" vertical="center"/>
    </xf>
    <xf numFmtId="0" fontId="0" fillId="0" borderId="0" xfId="23" applyFill="1" applyBorder="1" applyAlignment="1">
      <alignment vertical="center"/>
      <protection/>
    </xf>
    <xf numFmtId="10" fontId="0" fillId="0" borderId="0" xfId="25" applyNumberFormat="1" applyFont="1" applyFill="1" applyBorder="1" applyAlignment="1" applyProtection="1">
      <alignment horizontal="center" vertical="center"/>
      <protection/>
    </xf>
    <xf numFmtId="10" fontId="1" fillId="0" borderId="0" xfId="25" applyNumberFormat="1" applyFont="1" applyFill="1" applyBorder="1" applyAlignment="1" applyProtection="1">
      <alignment horizontal="center" vertical="center"/>
      <protection/>
    </xf>
    <xf numFmtId="0" fontId="0" fillId="0" borderId="0" xfId="23" applyFill="1" applyBorder="1" applyAlignment="1">
      <alignment horizontal="center" vertical="center"/>
      <protection/>
    </xf>
    <xf numFmtId="10" fontId="0" fillId="0" borderId="0" xfId="23" applyNumberFormat="1" applyFill="1" applyBorder="1" applyAlignment="1">
      <alignment vertical="center"/>
      <protection/>
    </xf>
    <xf numFmtId="0" fontId="12" fillId="0" borderId="0" xfId="23" applyFont="1" applyFill="1" applyBorder="1" applyAlignment="1">
      <alignment horizontal="center" vertical="center"/>
      <protection/>
    </xf>
    <xf numFmtId="0" fontId="12" fillId="0" borderId="0" xfId="23" applyFont="1" applyFill="1" applyBorder="1" applyAlignment="1">
      <alignment vertical="center"/>
      <protection/>
    </xf>
    <xf numFmtId="0" fontId="1" fillId="0" borderId="0" xfId="23" applyFont="1" applyFill="1" applyBorder="1" applyAlignment="1">
      <alignment vertical="center"/>
      <protection/>
    </xf>
    <xf numFmtId="10" fontId="12" fillId="0" borderId="0" xfId="25" applyNumberFormat="1" applyFont="1" applyFill="1" applyBorder="1" applyAlignment="1" applyProtection="1">
      <alignment horizontal="center" vertical="center"/>
      <protection/>
    </xf>
    <xf numFmtId="10" fontId="12" fillId="0" borderId="0" xfId="23" applyNumberFormat="1" applyFont="1" applyFill="1" applyBorder="1" applyAlignment="1">
      <alignment horizontal="center" vertical="center"/>
      <protection/>
    </xf>
    <xf numFmtId="10" fontId="12" fillId="0" borderId="0" xfId="23" applyNumberFormat="1" applyFont="1" applyBorder="1" applyAlignment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vertical="center" wrapText="1"/>
      <protection/>
    </xf>
    <xf numFmtId="10" fontId="7" fillId="0" borderId="3" xfId="0" applyNumberFormat="1" applyFont="1" applyFill="1" applyBorder="1" applyAlignment="1" applyProtection="1">
      <alignment horizontal="right" vertical="center" wrapText="1"/>
      <protection/>
    </xf>
    <xf numFmtId="165" fontId="6" fillId="0" borderId="1" xfId="0" applyNumberFormat="1" applyFont="1" applyFill="1" applyBorder="1" applyAlignment="1" applyProtection="1">
      <alignment horizontal="right" vertical="center" wrapText="1"/>
      <protection/>
    </xf>
    <xf numFmtId="2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21" fillId="6" borderId="0" xfId="22" applyFont="1" applyFill="1">
      <alignment/>
      <protection/>
    </xf>
    <xf numFmtId="0" fontId="0" fillId="0" borderId="0" xfId="31">
      <alignment/>
      <protection/>
    </xf>
    <xf numFmtId="0" fontId="1" fillId="0" borderId="15" xfId="31" applyFont="1" applyBorder="1" applyAlignment="1">
      <alignment horizontal="center" vertical="center" wrapText="1"/>
      <protection/>
    </xf>
    <xf numFmtId="0" fontId="1" fillId="0" borderId="3" xfId="31" applyFont="1" applyBorder="1" applyAlignment="1">
      <alignment horizontal="center" vertical="center" wrapText="1"/>
      <protection/>
    </xf>
    <xf numFmtId="0" fontId="1" fillId="0" borderId="16" xfId="31" applyFont="1" applyBorder="1" applyAlignment="1">
      <alignment horizontal="center"/>
      <protection/>
    </xf>
    <xf numFmtId="0" fontId="1" fillId="0" borderId="16" xfId="31" applyFont="1" applyBorder="1">
      <alignment/>
      <protection/>
    </xf>
    <xf numFmtId="0" fontId="0" fillId="0" borderId="17" xfId="31" applyBorder="1">
      <alignment/>
      <protection/>
    </xf>
    <xf numFmtId="0" fontId="0" fillId="0" borderId="15" xfId="31" applyBorder="1">
      <alignment/>
      <protection/>
    </xf>
    <xf numFmtId="10" fontId="0" fillId="0" borderId="15" xfId="31" applyNumberFormat="1" applyBorder="1" applyAlignment="1">
      <alignment horizontal="center" vertical="center"/>
      <protection/>
    </xf>
    <xf numFmtId="10" fontId="0" fillId="0" borderId="3" xfId="31" applyNumberFormat="1" applyBorder="1" applyAlignment="1">
      <alignment horizontal="center" vertical="center"/>
      <protection/>
    </xf>
    <xf numFmtId="0" fontId="1" fillId="0" borderId="3" xfId="31" applyFont="1" applyBorder="1" applyAlignment="1">
      <alignment horizontal="center"/>
      <protection/>
    </xf>
    <xf numFmtId="0" fontId="12" fillId="7" borderId="3" xfId="31" applyFont="1" applyFill="1" applyBorder="1" applyAlignment="1">
      <alignment horizontal="center"/>
      <protection/>
    </xf>
    <xf numFmtId="0" fontId="1" fillId="7" borderId="16" xfId="31" applyFont="1" applyFill="1" applyBorder="1">
      <alignment/>
      <protection/>
    </xf>
    <xf numFmtId="0" fontId="0" fillId="7" borderId="17" xfId="31" applyFill="1" applyBorder="1">
      <alignment/>
      <protection/>
    </xf>
    <xf numFmtId="0" fontId="0" fillId="7" borderId="15" xfId="31" applyFill="1" applyBorder="1">
      <alignment/>
      <protection/>
    </xf>
    <xf numFmtId="10" fontId="12" fillId="7" borderId="3" xfId="31" applyNumberFormat="1" applyFont="1" applyFill="1" applyBorder="1" applyAlignment="1">
      <alignment horizontal="center" vertical="center"/>
      <protection/>
    </xf>
    <xf numFmtId="10" fontId="1" fillId="0" borderId="3" xfId="31" applyNumberFormat="1" applyFont="1" applyBorder="1" applyAlignment="1">
      <alignment horizontal="center" vertical="center"/>
      <protection/>
    </xf>
    <xf numFmtId="10" fontId="0" fillId="7" borderId="3" xfId="31" applyNumberFormat="1" applyFill="1" applyBorder="1" applyAlignment="1">
      <alignment horizontal="center" vertical="center"/>
      <protection/>
    </xf>
    <xf numFmtId="0" fontId="1" fillId="0" borderId="3" xfId="31" applyFont="1" applyBorder="1" applyAlignment="1">
      <alignment horizontal="center" vertical="center"/>
      <protection/>
    </xf>
    <xf numFmtId="10" fontId="0" fillId="8" borderId="3" xfId="31" applyNumberFormat="1" applyFill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21" fillId="6" borderId="0" xfId="22" applyFont="1" applyFill="1" applyBorder="1">
      <alignment/>
      <protection/>
    </xf>
    <xf numFmtId="0" fontId="0" fillId="0" borderId="0" xfId="31" applyBorder="1">
      <alignment/>
      <protection/>
    </xf>
    <xf numFmtId="3" fontId="11" fillId="0" borderId="0" xfId="32" applyNumberFormat="1" applyFont="1" applyFill="1" applyBorder="1" applyAlignment="1">
      <alignment vertical="center"/>
      <protection/>
    </xf>
    <xf numFmtId="0" fontId="0" fillId="0" borderId="0" xfId="31" applyFill="1" applyBorder="1">
      <alignment/>
      <protection/>
    </xf>
    <xf numFmtId="0" fontId="21" fillId="0" borderId="0" xfId="22" applyFont="1" applyFill="1" applyBorder="1">
      <alignment/>
      <protection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20" applyFont="1" applyFill="1" applyBorder="1" applyAlignment="1">
      <alignment horizontal="center" vertical="top" wrapText="1"/>
      <protection/>
    </xf>
    <xf numFmtId="0" fontId="16" fillId="0" borderId="5" xfId="20" applyFont="1" applyFill="1" applyBorder="1" applyAlignment="1">
      <alignment horizontal="center" vertical="top" wrapText="1"/>
      <protection/>
    </xf>
    <xf numFmtId="0" fontId="16" fillId="0" borderId="13" xfId="20" applyFont="1" applyFill="1" applyBorder="1" applyAlignment="1">
      <alignment horizontal="center" vertical="top" wrapText="1"/>
      <protection/>
    </xf>
    <xf numFmtId="0" fontId="16" fillId="0" borderId="14" xfId="20" applyFont="1" applyFill="1" applyBorder="1" applyAlignment="1">
      <alignment horizontal="center" vertical="top" wrapText="1"/>
      <protection/>
    </xf>
    <xf numFmtId="0" fontId="16" fillId="0" borderId="6" xfId="20" applyFont="1" applyFill="1" applyBorder="1" applyAlignment="1">
      <alignment horizontal="center" vertical="top" wrapText="1"/>
      <protection/>
    </xf>
    <xf numFmtId="0" fontId="16" fillId="0" borderId="7" xfId="20" applyFont="1" applyFill="1" applyBorder="1" applyAlignment="1">
      <alignment horizontal="center" vertical="top" wrapText="1"/>
      <protection/>
    </xf>
    <xf numFmtId="0" fontId="17" fillId="0" borderId="3" xfId="0" applyFont="1" applyFill="1" applyBorder="1" applyAlignment="1" applyProtection="1">
      <alignment horizontal="left" vertical="top"/>
      <protection locked="0"/>
    </xf>
    <xf numFmtId="0" fontId="16" fillId="0" borderId="4" xfId="20" applyFont="1" applyFill="1" applyBorder="1" applyAlignment="1">
      <alignment horizontal="center" vertical="center" wrapText="1"/>
      <protection/>
    </xf>
    <xf numFmtId="0" fontId="16" fillId="0" borderId="5" xfId="20" applyFont="1" applyFill="1" applyBorder="1" applyAlignment="1">
      <alignment horizontal="center" vertical="center" wrapText="1"/>
      <protection/>
    </xf>
    <xf numFmtId="0" fontId="16" fillId="0" borderId="13" xfId="20" applyFont="1" applyFill="1" applyBorder="1" applyAlignment="1">
      <alignment horizontal="center" vertical="center" wrapText="1"/>
      <protection/>
    </xf>
    <xf numFmtId="0" fontId="16" fillId="0" borderId="14" xfId="20" applyFont="1" applyFill="1" applyBorder="1" applyAlignment="1">
      <alignment horizontal="center" vertical="center" wrapText="1"/>
      <protection/>
    </xf>
    <xf numFmtId="0" fontId="16" fillId="0" borderId="6" xfId="20" applyFont="1" applyFill="1" applyBorder="1" applyAlignment="1">
      <alignment horizontal="center" vertical="center" wrapText="1"/>
      <protection/>
    </xf>
    <xf numFmtId="0" fontId="16" fillId="0" borderId="7" xfId="20" applyFont="1" applyFill="1" applyBorder="1" applyAlignment="1">
      <alignment horizontal="center" vertical="center" wrapText="1"/>
      <protection/>
    </xf>
    <xf numFmtId="0" fontId="17" fillId="0" borderId="3" xfId="0" applyFont="1" applyFill="1" applyBorder="1" applyAlignment="1" applyProtection="1">
      <alignment horizontal="center" vertical="top"/>
      <protection locked="0"/>
    </xf>
    <xf numFmtId="0" fontId="12" fillId="3" borderId="0" xfId="20" applyFont="1" applyFill="1" applyAlignment="1">
      <alignment horizontal="right" vertical="top" wrapText="1"/>
      <protection/>
    </xf>
    <xf numFmtId="0" fontId="12" fillId="3" borderId="0" xfId="20" applyFont="1" applyFill="1" applyAlignment="1">
      <alignment horizontal="left" vertical="top" wrapText="1"/>
      <protection/>
    </xf>
    <xf numFmtId="4" fontId="12" fillId="3" borderId="0" xfId="20" applyNumberFormat="1" applyFont="1" applyFill="1" applyAlignment="1">
      <alignment horizontal="right" vertical="top" wrapText="1"/>
      <protection/>
    </xf>
    <xf numFmtId="0" fontId="1" fillId="3" borderId="0" xfId="20" applyFont="1" applyFill="1" applyAlignment="1">
      <alignment horizontal="center" vertical="top" wrapText="1"/>
      <protection/>
    </xf>
    <xf numFmtId="0" fontId="10" fillId="0" borderId="0" xfId="20">
      <alignment/>
      <protection/>
    </xf>
    <xf numFmtId="0" fontId="1" fillId="0" borderId="0" xfId="20" applyFont="1" applyFill="1" applyAlignment="1">
      <alignment horizontal="center" vertical="top" wrapText="1"/>
      <protection/>
    </xf>
    <xf numFmtId="0" fontId="10" fillId="0" borderId="0" xfId="20" applyFill="1">
      <alignment/>
      <protection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top"/>
      <protection locked="0"/>
    </xf>
    <xf numFmtId="0" fontId="17" fillId="0" borderId="3" xfId="0" applyFont="1" applyFill="1" applyBorder="1" applyAlignment="1" applyProtection="1">
      <alignment horizontal="left" vertical="top"/>
      <protection locked="0"/>
    </xf>
    <xf numFmtId="0" fontId="16" fillId="0" borderId="3" xfId="20" applyFont="1" applyFill="1" applyBorder="1" applyAlignment="1">
      <alignment horizontal="center" vertical="top" wrapText="1"/>
      <protection/>
    </xf>
    <xf numFmtId="0" fontId="12" fillId="0" borderId="13" xfId="20" applyFont="1" applyFill="1" applyBorder="1" applyAlignment="1">
      <alignment horizontal="right" vertical="top" wrapText="1"/>
      <protection/>
    </xf>
    <xf numFmtId="0" fontId="12" fillId="0" borderId="0" xfId="20" applyFont="1" applyFill="1" applyBorder="1" applyAlignment="1">
      <alignment horizontal="right" vertical="top" wrapText="1"/>
      <protection/>
    </xf>
    <xf numFmtId="0" fontId="12" fillId="0" borderId="0" xfId="20" applyFont="1" applyFill="1" applyBorder="1" applyAlignment="1">
      <alignment horizontal="left" vertical="top" wrapText="1"/>
      <protection/>
    </xf>
    <xf numFmtId="4" fontId="12" fillId="0" borderId="0" xfId="20" applyNumberFormat="1" applyFont="1" applyFill="1" applyBorder="1" applyAlignment="1">
      <alignment horizontal="right" vertical="top" wrapText="1"/>
      <protection/>
    </xf>
    <xf numFmtId="0" fontId="12" fillId="0" borderId="14" xfId="20" applyFont="1" applyFill="1" applyBorder="1" applyAlignment="1">
      <alignment horizontal="right" vertical="top" wrapText="1"/>
      <protection/>
    </xf>
    <xf numFmtId="0" fontId="12" fillId="0" borderId="6" xfId="20" applyFont="1" applyFill="1" applyBorder="1" applyAlignment="1">
      <alignment horizontal="right" vertical="top" wrapText="1"/>
      <protection/>
    </xf>
    <xf numFmtId="0" fontId="12" fillId="0" borderId="10" xfId="20" applyFont="1" applyFill="1" applyBorder="1" applyAlignment="1">
      <alignment horizontal="right" vertical="top" wrapText="1"/>
      <protection/>
    </xf>
    <xf numFmtId="0" fontId="12" fillId="0" borderId="10" xfId="20" applyFont="1" applyFill="1" applyBorder="1" applyAlignment="1">
      <alignment horizontal="left" vertical="top" wrapText="1"/>
      <protection/>
    </xf>
    <xf numFmtId="4" fontId="12" fillId="0" borderId="10" xfId="20" applyNumberFormat="1" applyFont="1" applyFill="1" applyBorder="1" applyAlignment="1">
      <alignment horizontal="right" vertical="top" wrapText="1"/>
      <protection/>
    </xf>
    <xf numFmtId="0" fontId="12" fillId="0" borderId="7" xfId="20" applyFont="1" applyFill="1" applyBorder="1" applyAlignment="1">
      <alignment horizontal="right" vertical="top" wrapText="1"/>
      <protection/>
    </xf>
    <xf numFmtId="0" fontId="1" fillId="0" borderId="0" xfId="20" applyFont="1" applyFill="1" applyBorder="1" applyAlignment="1">
      <alignment horizontal="left" vertical="top" wrapText="1"/>
      <protection/>
    </xf>
    <xf numFmtId="0" fontId="1" fillId="0" borderId="0" xfId="20" applyFont="1" applyFill="1" applyBorder="1" applyAlignment="1">
      <alignment horizontal="right" vertical="top" wrapText="1"/>
      <protection/>
    </xf>
    <xf numFmtId="4" fontId="12" fillId="0" borderId="0" xfId="20" applyNumberFormat="1" applyFont="1" applyFill="1" applyBorder="1" applyAlignment="1" quotePrefix="1">
      <alignment horizontal="right" vertical="top" wrapText="1"/>
      <protection/>
    </xf>
    <xf numFmtId="0" fontId="11" fillId="0" borderId="0" xfId="20" applyFont="1" applyFill="1" applyBorder="1" applyAlignment="1">
      <alignment horizontal="left" vertical="top" wrapText="1"/>
      <protection/>
    </xf>
    <xf numFmtId="0" fontId="14" fillId="0" borderId="0" xfId="20" applyFont="1" applyFill="1" applyBorder="1" applyAlignment="1">
      <alignment horizontal="left" vertical="top" wrapText="1"/>
      <protection/>
    </xf>
    <xf numFmtId="0" fontId="13" fillId="0" borderId="0" xfId="20" applyFont="1" applyFill="1" applyBorder="1" applyAlignment="1">
      <alignment horizontal="left" vertical="top" wrapText="1"/>
      <protection/>
    </xf>
    <xf numFmtId="0" fontId="12" fillId="0" borderId="0" xfId="20" applyFont="1" applyFill="1" applyBorder="1" applyAlignment="1">
      <alignment horizontal="right" vertical="top" wrapText="1"/>
      <protection/>
    </xf>
    <xf numFmtId="0" fontId="13" fillId="0" borderId="12" xfId="20" applyFont="1" applyFill="1" applyBorder="1" applyAlignment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3" xfId="0" applyNumberFormat="1" applyFont="1" applyFill="1" applyBorder="1" applyAlignment="1" applyProtection="1">
      <alignment horizontal="center" vertical="center" wrapText="1"/>
      <protection/>
    </xf>
    <xf numFmtId="1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5" xfId="20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0" fontId="9" fillId="0" borderId="14" xfId="20" applyFont="1" applyFill="1" applyBorder="1" applyAlignment="1">
      <alignment horizontal="center" vertical="center" wrapText="1"/>
      <protection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0" fontId="17" fillId="0" borderId="4" xfId="0" applyFont="1" applyFill="1" applyBorder="1" applyAlignment="1" applyProtection="1">
      <alignment horizontal="left" vertical="top"/>
      <protection locked="0"/>
    </xf>
    <xf numFmtId="0" fontId="17" fillId="0" borderId="12" xfId="0" applyFont="1" applyFill="1" applyBorder="1" applyAlignment="1" applyProtection="1">
      <alignment horizontal="left" vertical="top"/>
      <protection locked="0"/>
    </xf>
    <xf numFmtId="0" fontId="17" fillId="0" borderId="5" xfId="0" applyFont="1" applyFill="1" applyBorder="1" applyAlignment="1" applyProtection="1">
      <alignment horizontal="left" vertical="top"/>
      <protection locked="0"/>
    </xf>
    <xf numFmtId="0" fontId="17" fillId="0" borderId="6" xfId="0" applyFont="1" applyFill="1" applyBorder="1" applyAlignment="1" applyProtection="1">
      <alignment horizontal="left" vertical="top"/>
      <protection locked="0"/>
    </xf>
    <xf numFmtId="0" fontId="17" fillId="0" borderId="10" xfId="0" applyFont="1" applyFill="1" applyBorder="1" applyAlignment="1" applyProtection="1">
      <alignment horizontal="left" vertical="top"/>
      <protection locked="0"/>
    </xf>
    <xf numFmtId="0" fontId="17" fillId="0" borderId="7" xfId="0" applyFont="1" applyFill="1" applyBorder="1" applyAlignment="1" applyProtection="1">
      <alignment horizontal="left" vertical="top"/>
      <protection locked="0"/>
    </xf>
    <xf numFmtId="0" fontId="17" fillId="0" borderId="13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7" fillId="0" borderId="14" xfId="0" applyFont="1" applyFill="1" applyBorder="1" applyAlignment="1" applyProtection="1">
      <alignment horizontal="left" vertical="top"/>
      <protection locked="0"/>
    </xf>
    <xf numFmtId="4" fontId="7" fillId="2" borderId="1" xfId="0" applyNumberFormat="1" applyFont="1" applyFill="1" applyBorder="1" applyAlignment="1" applyProtection="1">
      <alignment horizontal="right" vertical="center" wrapText="1"/>
      <protection/>
    </xf>
    <xf numFmtId="0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3" applyFont="1" applyAlignment="1">
      <alignment horizontal="center" vertical="center"/>
      <protection/>
    </xf>
    <xf numFmtId="0" fontId="21" fillId="0" borderId="0" xfId="22" applyFont="1" applyAlignment="1">
      <alignment horizontal="center" wrapText="1"/>
      <protection/>
    </xf>
    <xf numFmtId="0" fontId="23" fillId="0" borderId="0" xfId="23" applyFont="1" applyFill="1" applyBorder="1" applyAlignment="1">
      <alignment horizontal="center"/>
      <protection/>
    </xf>
    <xf numFmtId="0" fontId="0" fillId="0" borderId="0" xfId="23" applyFill="1" applyBorder="1" applyAlignment="1">
      <alignment horizontal="center" vertical="center"/>
      <protection/>
    </xf>
    <xf numFmtId="0" fontId="11" fillId="0" borderId="0" xfId="23" applyFont="1" applyFill="1" applyBorder="1" applyAlignment="1">
      <alignment horizontal="center" vertical="center"/>
      <protection/>
    </xf>
    <xf numFmtId="0" fontId="25" fillId="0" borderId="0" xfId="23" applyFont="1" applyAlignment="1">
      <alignment vertical="center" wrapText="1"/>
      <protection/>
    </xf>
    <xf numFmtId="0" fontId="12" fillId="8" borderId="16" xfId="31" applyFont="1" applyFill="1" applyBorder="1" applyAlignment="1">
      <alignment horizontal="center"/>
      <protection/>
    </xf>
    <xf numFmtId="0" fontId="12" fillId="8" borderId="17" xfId="31" applyFont="1" applyFill="1" applyBorder="1" applyAlignment="1">
      <alignment horizontal="center"/>
      <protection/>
    </xf>
    <xf numFmtId="0" fontId="12" fillId="8" borderId="15" xfId="31" applyFont="1" applyFill="1" applyBorder="1" applyAlignment="1">
      <alignment horizontal="center"/>
      <protection/>
    </xf>
    <xf numFmtId="0" fontId="21" fillId="0" borderId="0" xfId="22" applyFont="1" applyFill="1" applyBorder="1" applyAlignment="1">
      <alignment horizontal="center" wrapText="1"/>
      <protection/>
    </xf>
    <xf numFmtId="3" fontId="11" fillId="0" borderId="0" xfId="3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/>
      <protection/>
    </xf>
    <xf numFmtId="0" fontId="1" fillId="0" borderId="9" xfId="31" applyFont="1" applyBorder="1" applyAlignment="1">
      <alignment horizontal="center" vertical="center"/>
      <protection/>
    </xf>
    <xf numFmtId="0" fontId="1" fillId="0" borderId="19" xfId="31" applyFont="1" applyBorder="1" applyAlignment="1">
      <alignment horizontal="center" vertical="center"/>
      <protection/>
    </xf>
    <xf numFmtId="0" fontId="1" fillId="0" borderId="4" xfId="31" applyFont="1" applyBorder="1" applyAlignment="1">
      <alignment horizontal="center" vertical="center"/>
      <protection/>
    </xf>
    <xf numFmtId="0" fontId="1" fillId="0" borderId="12" xfId="31" applyFont="1" applyBorder="1" applyAlignment="1">
      <alignment horizontal="center" vertical="center"/>
      <protection/>
    </xf>
    <xf numFmtId="0" fontId="1" fillId="0" borderId="5" xfId="31" applyFont="1" applyBorder="1" applyAlignment="1">
      <alignment horizontal="center" vertical="center"/>
      <protection/>
    </xf>
    <xf numFmtId="0" fontId="1" fillId="0" borderId="6" xfId="31" applyFont="1" applyBorder="1" applyAlignment="1">
      <alignment horizontal="center" vertical="center"/>
      <protection/>
    </xf>
    <xf numFmtId="0" fontId="1" fillId="0" borderId="10" xfId="31" applyFont="1" applyBorder="1" applyAlignment="1">
      <alignment horizontal="center" vertical="center"/>
      <protection/>
    </xf>
    <xf numFmtId="0" fontId="1" fillId="0" borderId="7" xfId="31" applyFont="1" applyBorder="1" applyAlignment="1">
      <alignment horizontal="center" vertical="center"/>
      <protection/>
    </xf>
    <xf numFmtId="0" fontId="1" fillId="8" borderId="16" xfId="31" applyFont="1" applyFill="1" applyBorder="1" applyAlignment="1">
      <alignment horizontal="center" vertical="center"/>
      <protection/>
    </xf>
    <xf numFmtId="0" fontId="1" fillId="8" borderId="15" xfId="31" applyFont="1" applyFill="1" applyBorder="1" applyAlignment="1">
      <alignment horizontal="center" vertical="center"/>
      <protection/>
    </xf>
    <xf numFmtId="0" fontId="13" fillId="9" borderId="3" xfId="20" applyFont="1" applyFill="1" applyBorder="1" applyAlignment="1">
      <alignment horizontal="left" vertical="top" wrapText="1"/>
      <protection/>
    </xf>
    <xf numFmtId="0" fontId="13" fillId="9" borderId="3" xfId="20" applyFont="1" applyFill="1" applyBorder="1" applyAlignment="1">
      <alignment horizontal="center" vertical="center" wrapText="1"/>
      <protection/>
    </xf>
    <xf numFmtId="4" fontId="13" fillId="9" borderId="3" xfId="20" applyNumberFormat="1" applyFont="1" applyFill="1" applyBorder="1" applyAlignment="1">
      <alignment horizontal="center" vertical="center" wrapText="1"/>
      <protection/>
    </xf>
    <xf numFmtId="10" fontId="11" fillId="9" borderId="3" xfId="30" applyNumberFormat="1" applyFont="1" applyFill="1" applyBorder="1" applyAlignment="1">
      <alignment horizontal="center" vertical="center"/>
    </xf>
    <xf numFmtId="0" fontId="13" fillId="10" borderId="3" xfId="20" applyFont="1" applyFill="1" applyBorder="1" applyAlignment="1">
      <alignment horizontal="left" vertical="top" wrapText="1"/>
      <protection/>
    </xf>
    <xf numFmtId="0" fontId="13" fillId="10" borderId="3" xfId="20" applyFont="1" applyFill="1" applyBorder="1" applyAlignment="1">
      <alignment horizontal="center" vertical="center" wrapText="1"/>
      <protection/>
    </xf>
    <xf numFmtId="4" fontId="13" fillId="10" borderId="3" xfId="20" applyNumberFormat="1" applyFont="1" applyFill="1" applyBorder="1" applyAlignment="1">
      <alignment horizontal="center" vertical="center" wrapText="1"/>
      <protection/>
    </xf>
    <xf numFmtId="10" fontId="11" fillId="10" borderId="3" xfId="30" applyNumberFormat="1" applyFont="1" applyFill="1" applyBorder="1" applyAlignment="1">
      <alignment horizontal="center" vertical="center"/>
    </xf>
    <xf numFmtId="4" fontId="10" fillId="0" borderId="0" xfId="20" applyNumberFormat="1">
      <alignment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Vírgula 2" xfId="21"/>
    <cellStyle name="Normal 15 2" xfId="22"/>
    <cellStyle name="Normal 3" xfId="23"/>
    <cellStyle name="Vírgula 4 4" xfId="24"/>
    <cellStyle name="Porcentagem 2 4 2" xfId="25"/>
    <cellStyle name="Vírgula 6 4" xfId="26"/>
    <cellStyle name="Normal 4" xfId="27"/>
    <cellStyle name="Normal 2 2 2 2 2" xfId="28"/>
    <cellStyle name="Moeda 6" xfId="29"/>
    <cellStyle name="Porcentagem" xfId="30"/>
    <cellStyle name="Normal 5" xfId="31"/>
    <cellStyle name="Normal 10 2 3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152400</xdr:rowOff>
    </xdr:from>
    <xdr:to>
      <xdr:col>7</xdr:col>
      <xdr:colOff>76200</xdr:colOff>
      <xdr:row>22</xdr:row>
      <xdr:rowOff>571500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0" y="4514850"/>
          <a:ext cx="2019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sp-11207\c\Sergio\Amazonas\Dom%20eliseu\Bm%208-abr-dom%20elise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700CB8F\Drenage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durb-db-01a\diretoria%20projetos\BS2G%20CONSULTORIA\ETA%20S&#195;O%20BRAS%20C-D%20-%20JNETO\CD%20LICITA&#199;&#195;O\OR&#199;A%20ETA%20SAO%20BRAS%20RV%20JNETO%203%20(SAMPAIO)%20FIN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eguesia1\1.engenharia\1.ENGENHARIA\4.Freguesia\Or&#231;amento%20de%20venda\Quantidades\Qtde%20FRG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quivos\publica\LIS\2018\MARAB&#193;%20-%20PGE\QUANTITATIVOS\PLANILHA%20DE%20LEVANT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orc04\C\PROJETOS%20CAIXA%202011\RIACHO_DOCE_3&#170;etapa_2&#170;fase\RD3_2&#170;ET_14JUL2011\PLANILHAS%20OR&#199;AMENTARIAS\RD3&#170;_2&#170;fase_AMPLIA&#199;&#195;O%20ESGOT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INTENDECIA\F_SUPERINT\MSOffice\Excel\Obrabelem\PLANCR~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vidor\CSA%20Engenharia\Atrab\tecsan\MC-Calc\MC-E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ELIADESK2\Scopus\orca_note\Scopus\822_Semin&#225;rio%20Maria%20Mater\822_Lev_Plan\822_Planilha%20QxPU_parci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camento2\meus%20documentos\Documents%20and%20Settings\ADM\Meus%20documentos\OBRAS%202007%20Perfil\Or&#231;amentos%202007\206%20BB%20-%20Ag.%20MARACANGALHA%20-REFORMA%20COM%20AMPLIA&#199;&#195;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&#231;amento\n_or&#231;amento\Multimedia%20Files\BE-APRE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vidor1\c\LECDEMOS\Hitaeng\PROJETOS\EMBASA\Ad-Feij&#227;o\BA-MENDES\Atrab1\LATIN\apg\Mc-APG\AT-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urilene.gouvea\Desktop\OC%201345452%20-%20JM%20Souto\01.%20Medi&#231;&#245;es\1a%20Medi&#231;&#227;o_jan.10\PLAN_MED_NOVALUZ_JUL_09_v1_imp_v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sedurb\dip\BS2G%20CONSULTORIA\ETA%20S&#195;O%20BRAS%20C-D%20-%20JNETO\CD%20LICITA&#199;&#195;O\OR&#199;A%20ETA%20SAO%20BRAS%20RV%20JNETO%203%20(SAMPAIO)%20FINA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JETO%20DE%20EXPANS&#195;O\Plano%20Diretor%20de%20Obras\Planodiretor4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durb-db-01\PUB_GT\Emendas%20Parlamentares%202007-revisado%20SEDURB\TUCUM&#195;\MC\TEXTO\Or&#231;a%20e%20Compo%20CACHOEIRA%20DO%20COUT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C2E17AA\OR&#199;AMENT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elia\clelia\Orcamento\HAQUI\001-VIG_FUND-AGO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durb-db-01\pub_gt\UECON\GEURB\OBRAS%20DO%20PAC1_2007\JADERL&#194;NDIA_PAC1\Boletim%20de%20Medi&#231;&#227;o\Calculo%20de%20prazo%20de%20ob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40.2.67\USPA%20COSANPA\PROJ.%20PAC\PAC%20Regi&#227;o%20Metropolitana\resposta%20cef%202008\Meus%20Documentos\GUANAB\reprograma&#231;&#227;o%20setembro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vidor\CSA%20Engenharia\BS2G%20CONSULTORIA\ETA%20S&#195;O%20BRAS%20C-D%20-%20JNETO\CD%20LICITA&#199;&#195;O\OR&#199;A%20ETA%20SAO%20BRAS%20RV%20JNETO%203%20(SAMPAIO)%20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uloc\Disco_C\Take-Off\Valdemi\TakeOff%202551%20-%20Filtrage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engefix\engefix\Meus%20documentos\Documentos_Empresa\Modelo_Or&#231;amento_Armand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sedurb\dip\DISCO%20E\AMBIENTAL%20ENGENHARIA\COSANPA\GLEBA%20I,%20II%20e%20III\AGUA\LICITA&#199;&#195;O%20II%20-%20TOMADA%20DE%20PRE&#199;OS\OR&#199;AMENTO\OR&#199;AMENTO%20LICITA&#199;&#195;O%20GLEBA%20I,%20II%20e%20III%20-%20TOMAD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cco01\BM's%20ENVIO%20CAIXA\RIACHO%20DOCE%203%20-%201&#170;%20FASE\BM%2037\BM%20-%20Riacho%20Doce%203%20I%20Fase%20INFRA%20v.02%20-%20A%20partir%20do%20BM%20N&#186;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 8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ato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renagem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DOP 2018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G.INTRADOMIC. 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QUANTITATIV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(2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apa Única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 GERAL"/>
      <sheetName val="Loc 03_ok"/>
      <sheetName val="Loc 12_ok"/>
      <sheetName val="Loc 13_ok"/>
      <sheetName val="Loc 14_ok"/>
      <sheetName val="Loc 15_ok"/>
      <sheetName val="Loc 16_ok"/>
      <sheetName val="Loc 17_ok"/>
      <sheetName val="Loc 18_ok"/>
      <sheetName val="Loc 19_ok"/>
      <sheetName val="Loc 20_ok"/>
      <sheetName val="Loc 21_ok"/>
      <sheetName val="Loc 22_ok_N"/>
      <sheetName val="Loc 23_ok"/>
      <sheetName val="Loc 24_ok"/>
      <sheetName val="Loc 25_ok"/>
      <sheetName val="Loc 26_ok_N"/>
      <sheetName val="Loc 27_ok_N"/>
      <sheetName val="Loc 28_ok"/>
      <sheetName val="Loc 30_ok"/>
      <sheetName val="LIG Loc 37-38_ok"/>
      <sheetName val="Loc 38_ok"/>
      <sheetName val="Loc 44_ok"/>
      <sheetName val="Loc 46_ok_N"/>
      <sheetName val="Loc 48_ok"/>
      <sheetName val="Loc 49_ok"/>
      <sheetName val="Loc 50_ok"/>
      <sheetName val="Loc 51_ok"/>
      <sheetName val="Loc 52_ok"/>
      <sheetName val="Loc 54_ok"/>
      <sheetName val="Loc 56_ok"/>
    </sheetNames>
    <sheetDataSet>
      <sheetData sheetId="0"/>
      <sheetData sheetId="1">
        <row r="104">
          <cell r="C104" t="str">
            <v>________________________________CONTRATANTEVALE - Companhia Vale do Rio DoceMarconi NobregaMatrícula 01738328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Ins Bas"/>
      <sheetName val="Ins Hidro"/>
      <sheetName val="Ins"/>
      <sheetName val="Ins Acab"/>
      <sheetName val="Ins Elet"/>
      <sheetName val="Resumo"/>
      <sheetName val="Módulo1"/>
      <sheetName val="Módulo2"/>
      <sheetName val="Geral"/>
      <sheetName val="GERAL I"/>
      <sheetName val="Estacas Escavadas "/>
      <sheetName val="Calcinacao"/>
      <sheetName val="Estacas Pre-Moldadas"/>
    </sheetNames>
    <sheetDataSet>
      <sheetData sheetId="0" refreshError="1">
        <row r="362">
          <cell r="E362" t="str">
            <v>UNID</v>
          </cell>
        </row>
        <row r="363">
          <cell r="E363">
            <v>1.61</v>
          </cell>
        </row>
        <row r="364">
          <cell r="E364">
            <v>0.11</v>
          </cell>
        </row>
        <row r="365">
          <cell r="E365">
            <v>15</v>
          </cell>
        </row>
        <row r="366">
          <cell r="E366">
            <v>12</v>
          </cell>
        </row>
        <row r="367">
          <cell r="E367">
            <v>12</v>
          </cell>
        </row>
        <row r="368">
          <cell r="E368">
            <v>2.21</v>
          </cell>
        </row>
        <row r="369">
          <cell r="E369">
            <v>1.34</v>
          </cell>
        </row>
        <row r="370">
          <cell r="E370" t="str">
            <v>TOTAL</v>
          </cell>
        </row>
        <row r="371">
          <cell r="E371" t="str">
            <v>B.D.I</v>
          </cell>
        </row>
        <row r="374">
          <cell r="E374" t="str">
            <v>UNID</v>
          </cell>
        </row>
        <row r="375">
          <cell r="E375">
            <v>0.22</v>
          </cell>
        </row>
        <row r="376">
          <cell r="E376">
            <v>15</v>
          </cell>
        </row>
        <row r="377">
          <cell r="E377">
            <v>12</v>
          </cell>
        </row>
        <row r="378">
          <cell r="E378">
            <v>2.21</v>
          </cell>
        </row>
        <row r="379">
          <cell r="E379">
            <v>1.34</v>
          </cell>
        </row>
        <row r="380">
          <cell r="E380" t="str">
            <v>TOTAL</v>
          </cell>
        </row>
        <row r="381">
          <cell r="E381" t="str">
            <v>B.D.I</v>
          </cell>
        </row>
        <row r="384">
          <cell r="E384" t="str">
            <v>UNID</v>
          </cell>
        </row>
        <row r="385">
          <cell r="E385">
            <v>1</v>
          </cell>
        </row>
        <row r="386">
          <cell r="E386">
            <v>5</v>
          </cell>
        </row>
        <row r="387">
          <cell r="E387">
            <v>20</v>
          </cell>
        </row>
        <row r="388">
          <cell r="E388">
            <v>2.5</v>
          </cell>
        </row>
        <row r="389">
          <cell r="E389">
            <v>2.21</v>
          </cell>
        </row>
        <row r="390">
          <cell r="E390">
            <v>1.34</v>
          </cell>
        </row>
        <row r="391">
          <cell r="E391" t="str">
            <v>TOTAL</v>
          </cell>
        </row>
        <row r="392">
          <cell r="E392" t="str">
            <v>B.D.I</v>
          </cell>
        </row>
        <row r="395">
          <cell r="E395" t="str">
            <v>UNID</v>
          </cell>
        </row>
        <row r="396">
          <cell r="E396">
            <v>0.24</v>
          </cell>
        </row>
        <row r="397">
          <cell r="E397">
            <v>2.21</v>
          </cell>
        </row>
        <row r="398">
          <cell r="E398">
            <v>1.34</v>
          </cell>
        </row>
        <row r="399">
          <cell r="E399" t="str">
            <v>TOTAL</v>
          </cell>
        </row>
        <row r="400">
          <cell r="E400" t="str">
            <v>B.D.I</v>
          </cell>
        </row>
        <row r="403">
          <cell r="E403" t="str">
            <v>UNID</v>
          </cell>
        </row>
        <row r="404">
          <cell r="E404">
            <v>1</v>
          </cell>
        </row>
        <row r="405">
          <cell r="E405">
            <v>15</v>
          </cell>
        </row>
        <row r="406">
          <cell r="E406">
            <v>12</v>
          </cell>
        </row>
        <row r="407">
          <cell r="E407">
            <v>2.21</v>
          </cell>
        </row>
        <row r="408">
          <cell r="E408">
            <v>1.34</v>
          </cell>
        </row>
        <row r="409">
          <cell r="E409" t="str">
            <v>TOTAL</v>
          </cell>
        </row>
        <row r="410">
          <cell r="E410" t="str">
            <v>B.D.I</v>
          </cell>
        </row>
        <row r="413">
          <cell r="E413" t="str">
            <v>UNID</v>
          </cell>
        </row>
        <row r="414">
          <cell r="E414">
            <v>15</v>
          </cell>
        </row>
        <row r="415">
          <cell r="E415">
            <v>12</v>
          </cell>
        </row>
        <row r="416">
          <cell r="E416">
            <v>2.21</v>
          </cell>
        </row>
        <row r="417">
          <cell r="E417">
            <v>1.34</v>
          </cell>
        </row>
        <row r="418">
          <cell r="E418" t="str">
            <v>TOTAL</v>
          </cell>
        </row>
        <row r="419">
          <cell r="E419" t="str">
            <v>B.D.I</v>
          </cell>
        </row>
        <row r="422">
          <cell r="E422" t="str">
            <v>UNID</v>
          </cell>
        </row>
        <row r="423">
          <cell r="E423">
            <v>1</v>
          </cell>
        </row>
        <row r="424">
          <cell r="E424">
            <v>5</v>
          </cell>
        </row>
        <row r="425">
          <cell r="E425">
            <v>20</v>
          </cell>
        </row>
        <row r="426">
          <cell r="E426">
            <v>1.6</v>
          </cell>
        </row>
        <row r="427">
          <cell r="E427">
            <v>2.21</v>
          </cell>
        </row>
        <row r="428">
          <cell r="E428">
            <v>1.34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ELA RECURSO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Planilha1"/>
      <sheetName val="EVENTOS"/>
      <sheetName val="CRONO"/>
      <sheetName val="CRONOPLE"/>
      <sheetName val="PLE"/>
      <sheetName val="QCI"/>
      <sheetName val="BM"/>
      <sheetName val="RRE"/>
      <sheetName val="OFÍCIO"/>
      <sheetName val="ADM LOCAL"/>
      <sheetName val=" DADOS DA OBRA"/>
      <sheetName val="SERVIÇOS PRELIMINARES"/>
      <sheetName val="TERRA PLANAGEM"/>
      <sheetName val="REV. PRIMARIO"/>
      <sheetName val="PAV."/>
      <sheetName val="MOBILIZAÇAO"/>
      <sheetName val="SINALIZAÇÃO"/>
      <sheetName val="CALÇADA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01-VIG_FUND-AGO200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azo OK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comp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c 20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SERVIÇOS INFR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S33"/>
  <sheetViews>
    <sheetView tabSelected="1" showOutlineSymbols="0" zoomScale="85" zoomScaleNormal="85" zoomScaleSheetLayoutView="85" zoomScalePageLayoutView="50" workbookViewId="0" topLeftCell="B13">
      <selection activeCell="R8" sqref="R8"/>
    </sheetView>
  </sheetViews>
  <sheetFormatPr defaultColWidth="9.140625" defaultRowHeight="15"/>
  <cols>
    <col min="1" max="1" width="9.140625" style="9" customWidth="1"/>
    <col min="2" max="3" width="11.421875" style="9" bestFit="1" customWidth="1"/>
    <col min="4" max="4" width="15.140625" style="9" bestFit="1" customWidth="1"/>
    <col min="5" max="5" width="68.57421875" style="9" bestFit="1" customWidth="1"/>
    <col min="6" max="6" width="9.140625" style="9" bestFit="1" customWidth="1"/>
    <col min="7" max="11" width="14.8515625" style="9" bestFit="1" customWidth="1"/>
    <col min="12" max="12" width="9.140625" style="9" customWidth="1"/>
    <col min="13" max="13" width="15.7109375" style="9" bestFit="1" customWidth="1"/>
    <col min="14" max="18" width="9.140625" style="9" customWidth="1"/>
    <col min="19" max="19" width="13.421875" style="9" bestFit="1" customWidth="1"/>
    <col min="20" max="16384" width="9.140625" style="9" customWidth="1"/>
  </cols>
  <sheetData>
    <row r="1" spans="2:11" ht="22.5" customHeight="1">
      <c r="B1" s="194" t="s">
        <v>366</v>
      </c>
      <c r="C1" s="195"/>
      <c r="D1" s="195"/>
      <c r="E1" s="195"/>
      <c r="F1" s="195"/>
      <c r="G1" s="195"/>
      <c r="H1" s="195"/>
      <c r="I1" s="195"/>
      <c r="J1" s="195"/>
      <c r="K1" s="196"/>
    </row>
    <row r="2" spans="2:14" s="1" customFormat="1" ht="18" customHeight="1">
      <c r="B2" s="212" t="s">
        <v>1</v>
      </c>
      <c r="C2" s="205" t="s">
        <v>18</v>
      </c>
      <c r="D2" s="205"/>
      <c r="E2" s="205"/>
      <c r="F2" s="205"/>
      <c r="G2" s="205"/>
      <c r="H2" s="206" t="s">
        <v>19</v>
      </c>
      <c r="I2" s="207"/>
      <c r="J2" s="21" t="s">
        <v>2</v>
      </c>
      <c r="K2" s="22">
        <v>44785</v>
      </c>
      <c r="L2" s="17"/>
      <c r="M2" s="17"/>
      <c r="N2" s="17"/>
    </row>
    <row r="3" spans="2:14" s="1" customFormat="1" ht="18" customHeight="1">
      <c r="B3" s="212"/>
      <c r="C3" s="205"/>
      <c r="D3" s="205"/>
      <c r="E3" s="205"/>
      <c r="F3" s="205"/>
      <c r="G3" s="205"/>
      <c r="H3" s="208"/>
      <c r="I3" s="209"/>
      <c r="J3" s="23" t="s">
        <v>3</v>
      </c>
      <c r="K3" s="24">
        <v>0.2977</v>
      </c>
      <c r="L3" s="17"/>
      <c r="M3" s="17"/>
      <c r="N3" s="17"/>
    </row>
    <row r="4" spans="2:14" s="1" customFormat="1" ht="18" customHeight="1">
      <c r="B4" s="212"/>
      <c r="C4" s="205"/>
      <c r="D4" s="205"/>
      <c r="E4" s="205"/>
      <c r="F4" s="205"/>
      <c r="G4" s="205"/>
      <c r="H4" s="208"/>
      <c r="I4" s="209"/>
      <c r="J4" s="199" t="s">
        <v>20</v>
      </c>
      <c r="K4" s="200"/>
      <c r="L4" s="19"/>
      <c r="M4" s="19"/>
      <c r="N4" s="17"/>
    </row>
    <row r="5" spans="2:14" s="1" customFormat="1" ht="18" customHeight="1">
      <c r="B5" s="212" t="s">
        <v>6</v>
      </c>
      <c r="C5" s="205" t="s">
        <v>94</v>
      </c>
      <c r="D5" s="205"/>
      <c r="E5" s="205"/>
      <c r="F5" s="205"/>
      <c r="G5" s="205"/>
      <c r="H5" s="208"/>
      <c r="I5" s="209"/>
      <c r="J5" s="201"/>
      <c r="K5" s="202"/>
      <c r="L5" s="16"/>
      <c r="M5" s="16"/>
      <c r="N5" s="17"/>
    </row>
    <row r="6" spans="2:14" s="1" customFormat="1" ht="18" customHeight="1">
      <c r="B6" s="212"/>
      <c r="C6" s="205"/>
      <c r="D6" s="205"/>
      <c r="E6" s="205"/>
      <c r="F6" s="205"/>
      <c r="G6" s="205"/>
      <c r="H6" s="210"/>
      <c r="I6" s="211"/>
      <c r="J6" s="203"/>
      <c r="K6" s="204"/>
      <c r="L6" s="16"/>
      <c r="M6" s="16"/>
      <c r="N6" s="17"/>
    </row>
    <row r="7" spans="2:14" ht="3" customHeight="1">
      <c r="B7" s="2"/>
      <c r="C7" s="2"/>
      <c r="D7" s="2"/>
      <c r="E7" s="2"/>
      <c r="F7" s="3"/>
      <c r="H7" s="3"/>
      <c r="I7" s="4"/>
      <c r="K7" s="18"/>
      <c r="L7" s="18"/>
      <c r="M7" s="18"/>
      <c r="N7" s="18"/>
    </row>
    <row r="8" spans="2:14" ht="21.95" customHeight="1">
      <c r="B8" s="198" t="s">
        <v>100</v>
      </c>
      <c r="C8" s="198" t="s">
        <v>101</v>
      </c>
      <c r="D8" s="197" t="s">
        <v>98</v>
      </c>
      <c r="E8" s="198" t="s">
        <v>102</v>
      </c>
      <c r="F8" s="198" t="s">
        <v>103</v>
      </c>
      <c r="G8" s="198" t="s">
        <v>104</v>
      </c>
      <c r="H8" s="197" t="s">
        <v>99</v>
      </c>
      <c r="I8" s="198"/>
      <c r="J8" s="198" t="s">
        <v>105</v>
      </c>
      <c r="K8" s="197" t="s">
        <v>95</v>
      </c>
      <c r="L8" s="18"/>
      <c r="M8" s="18"/>
      <c r="N8" s="18"/>
    </row>
    <row r="9" spans="2:15" ht="30" customHeight="1">
      <c r="B9" s="198"/>
      <c r="C9" s="198"/>
      <c r="D9" s="197"/>
      <c r="E9" s="198"/>
      <c r="F9" s="198"/>
      <c r="G9" s="198"/>
      <c r="H9" s="20" t="s">
        <v>96</v>
      </c>
      <c r="I9" s="20" t="s">
        <v>97</v>
      </c>
      <c r="J9" s="198"/>
      <c r="K9" s="197"/>
      <c r="L9" s="15"/>
      <c r="M9" s="15"/>
      <c r="N9" s="15"/>
      <c r="O9" s="15"/>
    </row>
    <row r="10" spans="2:15" ht="24" customHeight="1">
      <c r="B10" s="300" t="s">
        <v>28</v>
      </c>
      <c r="C10" s="300"/>
      <c r="D10" s="300"/>
      <c r="E10" s="300" t="s">
        <v>29</v>
      </c>
      <c r="F10" s="301"/>
      <c r="G10" s="301"/>
      <c r="H10" s="301"/>
      <c r="I10" s="301"/>
      <c r="J10" s="302">
        <f>SUM(J11:J14)</f>
        <v>74125.13</v>
      </c>
      <c r="K10" s="303">
        <f>J10/$I$31</f>
        <v>0.04819201965869475</v>
      </c>
      <c r="M10" s="9" t="s">
        <v>30</v>
      </c>
      <c r="O10" s="9" t="s">
        <v>31</v>
      </c>
    </row>
    <row r="11" spans="2:15" ht="24" customHeight="1">
      <c r="B11" s="25" t="s">
        <v>32</v>
      </c>
      <c r="C11" s="26" t="s">
        <v>33</v>
      </c>
      <c r="D11" s="25" t="s">
        <v>4</v>
      </c>
      <c r="E11" s="25" t="s">
        <v>34</v>
      </c>
      <c r="F11" s="39" t="s">
        <v>35</v>
      </c>
      <c r="G11" s="39">
        <v>6</v>
      </c>
      <c r="H11" s="40">
        <f>COMPOSICOES!L10</f>
        <v>176.27</v>
      </c>
      <c r="I11" s="40">
        <f>ROUND(((H11*$K$3)+H11),2)</f>
        <v>228.75</v>
      </c>
      <c r="J11" s="40">
        <f>ROUND(I11*G11,2)</f>
        <v>1372.5</v>
      </c>
      <c r="K11" s="41">
        <f>J11/$I$31</f>
        <v>0.000892322846267636</v>
      </c>
      <c r="M11" s="9">
        <f>ROUND(H11*G11,2)</f>
        <v>1057.62</v>
      </c>
      <c r="O11" s="9">
        <f>ROUND((I11-H11)*G11,2)</f>
        <v>314.88</v>
      </c>
    </row>
    <row r="12" spans="2:15" ht="24" customHeight="1">
      <c r="B12" s="25" t="s">
        <v>36</v>
      </c>
      <c r="C12" s="26" t="s">
        <v>37</v>
      </c>
      <c r="D12" s="25" t="s">
        <v>38</v>
      </c>
      <c r="E12" s="25" t="s">
        <v>7</v>
      </c>
      <c r="F12" s="39" t="s">
        <v>39</v>
      </c>
      <c r="G12" s="39">
        <v>1</v>
      </c>
      <c r="H12" s="40">
        <f>COMPOSICOES!L21</f>
        <v>33419.61</v>
      </c>
      <c r="I12" s="40">
        <f>ROUND(((H12*$K$3)+H12),2)</f>
        <v>43368.63</v>
      </c>
      <c r="J12" s="40">
        <f aca="true" t="shared" si="0" ref="J12:J13">ROUND(I12*G12,2)</f>
        <v>43368.63</v>
      </c>
      <c r="K12" s="41">
        <f aca="true" t="shared" si="1" ref="K12:K14">J12/$I$31</f>
        <v>0.02819586110042112</v>
      </c>
      <c r="M12" s="9">
        <f aca="true" t="shared" si="2" ref="M12:M27">ROUND(H12*G12,2)</f>
        <v>33419.61</v>
      </c>
      <c r="O12" s="9">
        <f aca="true" t="shared" si="3" ref="O12:O27">ROUND((I12-H12)*G12,2)</f>
        <v>9949.02</v>
      </c>
    </row>
    <row r="13" spans="2:19" ht="24" customHeight="1">
      <c r="B13" s="25" t="s">
        <v>40</v>
      </c>
      <c r="C13" s="26" t="s">
        <v>41</v>
      </c>
      <c r="D13" s="25" t="s">
        <v>38</v>
      </c>
      <c r="E13" s="25" t="s">
        <v>42</v>
      </c>
      <c r="F13" s="39" t="s">
        <v>39</v>
      </c>
      <c r="G13" s="39">
        <v>10</v>
      </c>
      <c r="H13" s="40">
        <f>COMPOSICOES!L33</f>
        <v>2204.98</v>
      </c>
      <c r="I13" s="40">
        <f>ROUND(((H13*$K$3)+H13),2)</f>
        <v>2861.4</v>
      </c>
      <c r="J13" s="40">
        <f t="shared" si="0"/>
        <v>28614</v>
      </c>
      <c r="K13" s="41">
        <f>J13/$I$31</f>
        <v>0.01860322471628571</v>
      </c>
      <c r="M13" s="9">
        <f t="shared" si="2"/>
        <v>22049.8</v>
      </c>
      <c r="O13" s="9">
        <f t="shared" si="3"/>
        <v>6564.2</v>
      </c>
      <c r="S13" s="308"/>
    </row>
    <row r="14" spans="2:15" ht="24" customHeight="1">
      <c r="B14" s="25" t="s">
        <v>43</v>
      </c>
      <c r="C14" s="26" t="s">
        <v>44</v>
      </c>
      <c r="D14" s="25" t="s">
        <v>5</v>
      </c>
      <c r="E14" s="25" t="s">
        <v>45</v>
      </c>
      <c r="F14" s="39" t="s">
        <v>46</v>
      </c>
      <c r="G14" s="39">
        <v>2200</v>
      </c>
      <c r="H14" s="40">
        <f>COMPOSICOES!L42</f>
        <v>0.27</v>
      </c>
      <c r="I14" s="40">
        <f>ROUND(((H14*$K$3)+H14),2)</f>
        <v>0.35</v>
      </c>
      <c r="J14" s="40">
        <f>ROUND(I14*G14,2)</f>
        <v>770</v>
      </c>
      <c r="K14" s="41">
        <f t="shared" si="1"/>
        <v>0.0005006109957202767</v>
      </c>
      <c r="M14" s="9">
        <f t="shared" si="2"/>
        <v>594</v>
      </c>
      <c r="O14" s="9">
        <f t="shared" si="3"/>
        <v>176</v>
      </c>
    </row>
    <row r="15" spans="2:15" ht="24" customHeight="1">
      <c r="B15" s="300" t="s">
        <v>47</v>
      </c>
      <c r="C15" s="300"/>
      <c r="D15" s="300"/>
      <c r="E15" s="300" t="s">
        <v>48</v>
      </c>
      <c r="F15" s="301"/>
      <c r="G15" s="301"/>
      <c r="H15" s="301"/>
      <c r="I15" s="301"/>
      <c r="J15" s="302">
        <f>SUM(J16)</f>
        <v>81993.38</v>
      </c>
      <c r="K15" s="303">
        <f aca="true" t="shared" si="4" ref="K15:K23">J15/$I$31</f>
        <v>0.05330751636918315</v>
      </c>
      <c r="M15" s="9">
        <f t="shared" si="2"/>
        <v>0</v>
      </c>
      <c r="O15" s="9">
        <f t="shared" si="3"/>
        <v>0</v>
      </c>
    </row>
    <row r="16" spans="2:15" ht="24" customHeight="1">
      <c r="B16" s="25" t="s">
        <v>49</v>
      </c>
      <c r="C16" s="26" t="s">
        <v>50</v>
      </c>
      <c r="D16" s="25" t="s">
        <v>38</v>
      </c>
      <c r="E16" s="25" t="s">
        <v>51</v>
      </c>
      <c r="F16" s="39" t="s">
        <v>39</v>
      </c>
      <c r="G16" s="39">
        <v>1</v>
      </c>
      <c r="H16" s="40">
        <f>COMPOSICOES!L50</f>
        <v>63183.62</v>
      </c>
      <c r="I16" s="40">
        <f>ROUND(((H16*$K$3)+H16),2)</f>
        <v>81993.38</v>
      </c>
      <c r="J16" s="40">
        <f>ROUND(I16*G16,2)</f>
        <v>81993.38</v>
      </c>
      <c r="K16" s="41">
        <f t="shared" si="4"/>
        <v>0.05330751636918315</v>
      </c>
      <c r="M16" s="9">
        <f t="shared" si="2"/>
        <v>63183.62</v>
      </c>
      <c r="O16" s="9">
        <f t="shared" si="3"/>
        <v>18809.76</v>
      </c>
    </row>
    <row r="17" spans="2:15" ht="24" customHeight="1">
      <c r="B17" s="300" t="s">
        <v>52</v>
      </c>
      <c r="C17" s="300"/>
      <c r="D17" s="300"/>
      <c r="E17" s="300" t="s">
        <v>53</v>
      </c>
      <c r="F17" s="301"/>
      <c r="G17" s="301"/>
      <c r="H17" s="301"/>
      <c r="I17" s="301"/>
      <c r="J17" s="302">
        <f>J18+J23</f>
        <v>1382001.92</v>
      </c>
      <c r="K17" s="303">
        <f t="shared" si="4"/>
        <v>0.8985004639721222</v>
      </c>
      <c r="M17" s="9">
        <f t="shared" si="2"/>
        <v>0</v>
      </c>
      <c r="O17" s="9">
        <f t="shared" si="3"/>
        <v>0</v>
      </c>
    </row>
    <row r="18" spans="2:15" ht="24" customHeight="1">
      <c r="B18" s="304" t="s">
        <v>54</v>
      </c>
      <c r="C18" s="304"/>
      <c r="D18" s="304"/>
      <c r="E18" s="304" t="s">
        <v>55</v>
      </c>
      <c r="F18" s="305"/>
      <c r="G18" s="305"/>
      <c r="H18" s="305"/>
      <c r="I18" s="305"/>
      <c r="J18" s="306">
        <f>SUM(J19:J22)</f>
        <v>1325425.8199999998</v>
      </c>
      <c r="K18" s="307">
        <f t="shared" si="4"/>
        <v>0.8617178435111222</v>
      </c>
      <c r="M18" s="9">
        <f t="shared" si="2"/>
        <v>0</v>
      </c>
      <c r="O18" s="9">
        <f t="shared" si="3"/>
        <v>0</v>
      </c>
    </row>
    <row r="19" spans="2:15" ht="24" customHeight="1">
      <c r="B19" s="25" t="s">
        <v>56</v>
      </c>
      <c r="C19" s="26" t="s">
        <v>57</v>
      </c>
      <c r="D19" s="25" t="s">
        <v>5</v>
      </c>
      <c r="E19" s="25" t="s">
        <v>58</v>
      </c>
      <c r="F19" s="39" t="s">
        <v>35</v>
      </c>
      <c r="G19" s="39">
        <v>14300</v>
      </c>
      <c r="H19" s="40">
        <f>COMPOSICOES!L61</f>
        <v>2.72</v>
      </c>
      <c r="I19" s="40">
        <f>ROUND(((H19*$K$3)+H19),2)</f>
        <v>3.53</v>
      </c>
      <c r="J19" s="40">
        <f>ROUND(I19*G19,2)</f>
        <v>50479</v>
      </c>
      <c r="K19" s="41">
        <f t="shared" si="4"/>
        <v>0.03281862656229071</v>
      </c>
      <c r="M19" s="9">
        <f t="shared" si="2"/>
        <v>38896</v>
      </c>
      <c r="O19" s="9">
        <f t="shared" si="3"/>
        <v>11583</v>
      </c>
    </row>
    <row r="20" spans="2:15" ht="48" customHeight="1">
      <c r="B20" s="25" t="s">
        <v>59</v>
      </c>
      <c r="C20" s="26" t="s">
        <v>60</v>
      </c>
      <c r="D20" s="25" t="s">
        <v>5</v>
      </c>
      <c r="E20" s="25" t="s">
        <v>61</v>
      </c>
      <c r="F20" s="39" t="s">
        <v>62</v>
      </c>
      <c r="G20" s="39">
        <v>429</v>
      </c>
      <c r="H20" s="40">
        <f>COMPOSICOES!L75</f>
        <v>8.02</v>
      </c>
      <c r="I20" s="40">
        <f>ROUND(((H20*$K$3)+H20),2)</f>
        <v>10.41</v>
      </c>
      <c r="J20" s="40">
        <f>ROUND(I20*G20,2)</f>
        <v>4465.89</v>
      </c>
      <c r="K20" s="41">
        <f t="shared" si="4"/>
        <v>0.0029034722593210736</v>
      </c>
      <c r="M20" s="9">
        <f t="shared" si="2"/>
        <v>3440.58</v>
      </c>
      <c r="O20" s="9">
        <f t="shared" si="3"/>
        <v>1025.31</v>
      </c>
    </row>
    <row r="21" spans="2:15" ht="36" customHeight="1">
      <c r="B21" s="25" t="s">
        <v>63</v>
      </c>
      <c r="C21" s="26" t="s">
        <v>64</v>
      </c>
      <c r="D21" s="25" t="s">
        <v>38</v>
      </c>
      <c r="E21" s="25" t="s">
        <v>65</v>
      </c>
      <c r="F21" s="39" t="s">
        <v>66</v>
      </c>
      <c r="G21" s="39">
        <v>429</v>
      </c>
      <c r="H21" s="40">
        <f>COMPOSICOES!L85</f>
        <v>2277.19</v>
      </c>
      <c r="I21" s="40">
        <f>ROUND(((H21*$K$3)+H21),2)</f>
        <v>2955.11</v>
      </c>
      <c r="J21" s="40">
        <f>ROUND(I21*G21,2)</f>
        <v>1267742.19</v>
      </c>
      <c r="K21" s="41">
        <f t="shared" si="4"/>
        <v>0.8242151688993561</v>
      </c>
      <c r="M21" s="9">
        <f>ROUND(H21*G21,2)</f>
        <v>976914.51</v>
      </c>
      <c r="O21" s="9">
        <f t="shared" si="3"/>
        <v>290827.68</v>
      </c>
    </row>
    <row r="22" spans="2:15" ht="36" customHeight="1">
      <c r="B22" s="25" t="s">
        <v>67</v>
      </c>
      <c r="C22" s="26" t="s">
        <v>68</v>
      </c>
      <c r="D22" s="25" t="s">
        <v>5</v>
      </c>
      <c r="E22" s="25" t="s">
        <v>69</v>
      </c>
      <c r="F22" s="39" t="s">
        <v>70</v>
      </c>
      <c r="G22" s="39">
        <v>2882.88</v>
      </c>
      <c r="H22" s="40">
        <f>COMPOSICOES!L102</f>
        <v>0.73</v>
      </c>
      <c r="I22" s="40">
        <f>ROUND(((H22*$K$3)+H22),2)</f>
        <v>0.95</v>
      </c>
      <c r="J22" s="40">
        <f>ROUND(I22*G22,2)</f>
        <v>2738.74</v>
      </c>
      <c r="K22" s="41">
        <f t="shared" si="4"/>
        <v>0.001780575790154481</v>
      </c>
      <c r="M22" s="9">
        <f t="shared" si="2"/>
        <v>2104.5</v>
      </c>
      <c r="O22" s="9">
        <f t="shared" si="3"/>
        <v>634.23</v>
      </c>
    </row>
    <row r="23" spans="2:15" ht="24" customHeight="1">
      <c r="B23" s="304" t="s">
        <v>71</v>
      </c>
      <c r="C23" s="304"/>
      <c r="D23" s="304"/>
      <c r="E23" s="304" t="s">
        <v>72</v>
      </c>
      <c r="F23" s="305"/>
      <c r="G23" s="305"/>
      <c r="H23" s="305"/>
      <c r="I23" s="305"/>
      <c r="J23" s="306">
        <f>SUM(J24:J27)</f>
        <v>56576.1</v>
      </c>
      <c r="K23" s="307">
        <f t="shared" si="4"/>
        <v>0.03678262046099993</v>
      </c>
      <c r="M23" s="9">
        <f t="shared" si="2"/>
        <v>0</v>
      </c>
      <c r="O23" s="9">
        <f t="shared" si="3"/>
        <v>0</v>
      </c>
    </row>
    <row r="24" spans="2:15" ht="48" customHeight="1">
      <c r="B24" s="25" t="s">
        <v>73</v>
      </c>
      <c r="C24" s="26" t="s">
        <v>74</v>
      </c>
      <c r="D24" s="25" t="s">
        <v>5</v>
      </c>
      <c r="E24" s="25" t="s">
        <v>75</v>
      </c>
      <c r="F24" s="39" t="s">
        <v>46</v>
      </c>
      <c r="G24" s="39">
        <v>6600</v>
      </c>
      <c r="H24" s="40">
        <f>COMPOSICOES!L111</f>
        <v>3.77</v>
      </c>
      <c r="I24" s="40">
        <f>ROUND(((H24*$K$3)+H24),2)</f>
        <v>4.89</v>
      </c>
      <c r="J24" s="40">
        <f>ROUND(I24*G24,2)</f>
        <v>32274</v>
      </c>
      <c r="K24" s="41">
        <f aca="true" t="shared" si="5" ref="K24:K27">J24/$I$31</f>
        <v>0.02098275230633274</v>
      </c>
      <c r="M24" s="9">
        <f t="shared" si="2"/>
        <v>24882</v>
      </c>
      <c r="O24" s="9">
        <f t="shared" si="3"/>
        <v>7392</v>
      </c>
    </row>
    <row r="25" spans="2:15" ht="48" customHeight="1">
      <c r="B25" s="25" t="s">
        <v>76</v>
      </c>
      <c r="C25" s="26" t="s">
        <v>77</v>
      </c>
      <c r="D25" s="25" t="s">
        <v>5</v>
      </c>
      <c r="E25" s="25" t="s">
        <v>78</v>
      </c>
      <c r="F25" s="39" t="s">
        <v>35</v>
      </c>
      <c r="G25" s="39">
        <v>15</v>
      </c>
      <c r="H25" s="40">
        <f>COMPOSICOES!L125</f>
        <v>21.73</v>
      </c>
      <c r="I25" s="40">
        <f>ROUND(((H25*$K$3)+H25),2)</f>
        <v>28.2</v>
      </c>
      <c r="J25" s="40">
        <f>ROUND(I25*G25,2)</f>
        <v>423</v>
      </c>
      <c r="K25" s="41">
        <f t="shared" si="5"/>
        <v>0.00027501097557100913</v>
      </c>
      <c r="M25" s="9">
        <f t="shared" si="2"/>
        <v>325.95</v>
      </c>
      <c r="O25" s="9">
        <f t="shared" si="3"/>
        <v>97.05</v>
      </c>
    </row>
    <row r="26" spans="2:15" ht="24" customHeight="1">
      <c r="B26" s="25" t="s">
        <v>79</v>
      </c>
      <c r="C26" s="26" t="s">
        <v>80</v>
      </c>
      <c r="D26" s="25" t="s">
        <v>38</v>
      </c>
      <c r="E26" s="25" t="s">
        <v>81</v>
      </c>
      <c r="F26" s="39" t="s">
        <v>39</v>
      </c>
      <c r="G26" s="39">
        <v>24</v>
      </c>
      <c r="H26" s="40">
        <f>COMPOSICOES!L138</f>
        <v>549.35</v>
      </c>
      <c r="I26" s="40">
        <f>ROUND(((H26*$K$3)+H26),2)</f>
        <v>712.89</v>
      </c>
      <c r="J26" s="40">
        <f>ROUND(I26*G26,2)</f>
        <v>17109.36</v>
      </c>
      <c r="K26" s="41">
        <f t="shared" si="5"/>
        <v>0.011123550319138538</v>
      </c>
      <c r="M26" s="9">
        <f t="shared" si="2"/>
        <v>13184.4</v>
      </c>
      <c r="O26" s="9">
        <f t="shared" si="3"/>
        <v>3924.96</v>
      </c>
    </row>
    <row r="27" spans="2:15" ht="24" customHeight="1">
      <c r="B27" s="25" t="s">
        <v>82</v>
      </c>
      <c r="C27" s="26" t="s">
        <v>83</v>
      </c>
      <c r="D27" s="25" t="s">
        <v>38</v>
      </c>
      <c r="E27" s="25" t="s">
        <v>84</v>
      </c>
      <c r="F27" s="39" t="s">
        <v>39</v>
      </c>
      <c r="G27" s="39">
        <v>6</v>
      </c>
      <c r="H27" s="40">
        <f>COMPOSICOES!L149</f>
        <v>869.45</v>
      </c>
      <c r="I27" s="40">
        <f>ROUND(((H27*$K$3)+H27),2)</f>
        <v>1128.29</v>
      </c>
      <c r="J27" s="40">
        <f>ROUND(I27*G27,2)</f>
        <v>6769.74</v>
      </c>
      <c r="K27" s="41">
        <f t="shared" si="5"/>
        <v>0.004401306859957644</v>
      </c>
      <c r="M27" s="9">
        <f t="shared" si="2"/>
        <v>5216.7</v>
      </c>
      <c r="O27" s="9">
        <f t="shared" si="3"/>
        <v>1553.04</v>
      </c>
    </row>
    <row r="28" spans="2:11" ht="1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5" ht="15">
      <c r="B29" s="213" t="s">
        <v>85</v>
      </c>
      <c r="C29" s="213"/>
      <c r="D29" s="213"/>
      <c r="E29" s="11" t="s">
        <v>86</v>
      </c>
      <c r="F29" s="12"/>
      <c r="G29" s="214" t="s">
        <v>87</v>
      </c>
      <c r="H29" s="213"/>
      <c r="I29" s="215">
        <f>M29</f>
        <v>1185269.2899999998</v>
      </c>
      <c r="J29" s="213"/>
      <c r="K29" s="213"/>
      <c r="M29" s="13">
        <f>SUM(M11:M28)</f>
        <v>1185269.2899999998</v>
      </c>
      <c r="O29" s="9">
        <f>SUM(O11:O28)</f>
        <v>352851.12999999995</v>
      </c>
    </row>
    <row r="30" spans="2:11" ht="15">
      <c r="B30" s="213" t="s">
        <v>88</v>
      </c>
      <c r="C30" s="213"/>
      <c r="D30" s="213"/>
      <c r="E30" s="11" t="s">
        <v>89</v>
      </c>
      <c r="F30" s="12"/>
      <c r="G30" s="214" t="s">
        <v>90</v>
      </c>
      <c r="H30" s="213"/>
      <c r="I30" s="215">
        <f>O29</f>
        <v>352851.12999999995</v>
      </c>
      <c r="J30" s="213"/>
      <c r="K30" s="213"/>
    </row>
    <row r="31" spans="2:11" ht="15">
      <c r="B31" s="213" t="s">
        <v>91</v>
      </c>
      <c r="C31" s="213"/>
      <c r="D31" s="213"/>
      <c r="E31" s="11" t="s">
        <v>92</v>
      </c>
      <c r="F31" s="12"/>
      <c r="G31" s="214" t="s">
        <v>93</v>
      </c>
      <c r="H31" s="213"/>
      <c r="I31" s="215">
        <f>J17+J15+J10</f>
        <v>1538120.4299999997</v>
      </c>
      <c r="J31" s="213"/>
      <c r="K31" s="213"/>
    </row>
    <row r="32" spans="2:11" ht="60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69.95" customHeight="1">
      <c r="B33" s="216"/>
      <c r="C33" s="217"/>
      <c r="D33" s="217"/>
      <c r="E33" s="217"/>
      <c r="F33" s="217"/>
      <c r="G33" s="217"/>
      <c r="H33" s="217"/>
      <c r="I33" s="217"/>
      <c r="J33" s="217"/>
      <c r="K33" s="217"/>
    </row>
  </sheetData>
  <mergeCells count="26">
    <mergeCell ref="B31:D31"/>
    <mergeCell ref="G31:H31"/>
    <mergeCell ref="I31:K31"/>
    <mergeCell ref="B33:K33"/>
    <mergeCell ref="B29:D29"/>
    <mergeCell ref="G29:H29"/>
    <mergeCell ref="I29:K29"/>
    <mergeCell ref="B30:D30"/>
    <mergeCell ref="G30:H30"/>
    <mergeCell ref="I30:K30"/>
    <mergeCell ref="B1:K1"/>
    <mergeCell ref="H8:I8"/>
    <mergeCell ref="K8:K9"/>
    <mergeCell ref="J8:J9"/>
    <mergeCell ref="G8:G9"/>
    <mergeCell ref="F8:F9"/>
    <mergeCell ref="E8:E9"/>
    <mergeCell ref="J4:K6"/>
    <mergeCell ref="C2:G4"/>
    <mergeCell ref="D8:D9"/>
    <mergeCell ref="C8:C9"/>
    <mergeCell ref="H2:I6"/>
    <mergeCell ref="B8:B9"/>
    <mergeCell ref="B2:B4"/>
    <mergeCell ref="C5:G6"/>
    <mergeCell ref="B5:B6"/>
  </mergeCells>
  <printOptions/>
  <pageMargins left="0.5118110236220472" right="0.5118110236220472" top="1.1811023622047245" bottom="0.7874015748031497" header="0.5118110236220472" footer="0.5118110236220472"/>
  <pageSetup fitToHeight="0" fitToWidth="1" horizontalDpi="600" verticalDpi="600" orientation="landscape" paperSize="9" scale="71" r:id="rId2"/>
  <headerFooter>
    <oddHeader>&amp;C&amp;G</oddHeader>
    <oddFooter>&amp;L &amp;C&amp;G</oddFooter>
  </headerFooter>
  <rowBreaks count="1" manualBreakCount="1">
    <brk id="22" min="1" max="1638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P164"/>
  <sheetViews>
    <sheetView showOutlineSymbols="0" view="pageBreakPreview" zoomScale="70" zoomScaleSheetLayoutView="70" workbookViewId="0" topLeftCell="A145">
      <selection activeCell="E23" sqref="E23"/>
    </sheetView>
  </sheetViews>
  <sheetFormatPr defaultColWidth="9.140625" defaultRowHeight="15"/>
  <cols>
    <col min="1" max="1" width="9.140625" style="15" customWidth="1"/>
    <col min="2" max="2" width="13.28125" style="15" customWidth="1"/>
    <col min="3" max="3" width="13.7109375" style="15" bestFit="1" customWidth="1"/>
    <col min="4" max="4" width="11.421875" style="15" bestFit="1" customWidth="1"/>
    <col min="5" max="5" width="73.7109375" style="15" customWidth="1"/>
    <col min="6" max="6" width="14.28125" style="15" customWidth="1"/>
    <col min="7" max="7" width="17.140625" style="15" bestFit="1" customWidth="1"/>
    <col min="8" max="9" width="13.7109375" style="15" bestFit="1" customWidth="1"/>
    <col min="10" max="10" width="17.7109375" style="15" customWidth="1"/>
    <col min="11" max="11" width="14.8515625" style="15" bestFit="1" customWidth="1"/>
    <col min="12" max="12" width="16.00390625" style="15" bestFit="1" customWidth="1"/>
    <col min="13" max="13" width="16.28125" style="15" customWidth="1"/>
    <col min="14" max="16384" width="9.140625" style="15" customWidth="1"/>
  </cols>
  <sheetData>
    <row r="1" spans="2:12" s="72" customFormat="1" ht="22.5" customHeight="1">
      <c r="B1" s="220" t="s">
        <v>234</v>
      </c>
      <c r="C1" s="221"/>
      <c r="D1" s="221"/>
      <c r="E1" s="221"/>
      <c r="F1" s="221"/>
      <c r="G1" s="221"/>
      <c r="H1" s="221"/>
      <c r="I1" s="221"/>
      <c r="J1" s="221"/>
      <c r="K1" s="221"/>
      <c r="L1" s="222"/>
    </row>
    <row r="2" spans="2:15" s="76" customFormat="1" ht="18" customHeight="1">
      <c r="B2" s="223" t="s">
        <v>1</v>
      </c>
      <c r="C2" s="224" t="s">
        <v>18</v>
      </c>
      <c r="D2" s="224"/>
      <c r="E2" s="224"/>
      <c r="F2" s="224"/>
      <c r="G2" s="224"/>
      <c r="H2" s="224"/>
      <c r="I2" s="206" t="s">
        <v>19</v>
      </c>
      <c r="J2" s="207"/>
      <c r="K2" s="73" t="s">
        <v>2</v>
      </c>
      <c r="L2" s="74">
        <v>44785</v>
      </c>
      <c r="M2" s="75"/>
      <c r="N2" s="75"/>
      <c r="O2" s="75"/>
    </row>
    <row r="3" spans="2:15" s="76" customFormat="1" ht="18" customHeight="1">
      <c r="B3" s="223"/>
      <c r="C3" s="224"/>
      <c r="D3" s="224"/>
      <c r="E3" s="224"/>
      <c r="F3" s="224"/>
      <c r="G3" s="224"/>
      <c r="H3" s="224"/>
      <c r="I3" s="208"/>
      <c r="J3" s="209"/>
      <c r="K3" s="77" t="s">
        <v>3</v>
      </c>
      <c r="L3" s="78">
        <v>0.2977</v>
      </c>
      <c r="M3" s="75"/>
      <c r="N3" s="75"/>
      <c r="O3" s="75"/>
    </row>
    <row r="4" spans="2:15" s="76" customFormat="1" ht="18" customHeight="1">
      <c r="B4" s="223"/>
      <c r="C4" s="224"/>
      <c r="D4" s="224"/>
      <c r="E4" s="224"/>
      <c r="F4" s="224"/>
      <c r="G4" s="224"/>
      <c r="H4" s="224"/>
      <c r="I4" s="208"/>
      <c r="J4" s="209"/>
      <c r="K4" s="225" t="s">
        <v>20</v>
      </c>
      <c r="L4" s="225"/>
      <c r="M4" s="79"/>
      <c r="N4" s="79"/>
      <c r="O4" s="75"/>
    </row>
    <row r="5" spans="2:15" s="76" customFormat="1" ht="18" customHeight="1">
      <c r="B5" s="223" t="s">
        <v>6</v>
      </c>
      <c r="C5" s="224" t="s">
        <v>94</v>
      </c>
      <c r="D5" s="224"/>
      <c r="E5" s="224"/>
      <c r="F5" s="224"/>
      <c r="G5" s="224"/>
      <c r="H5" s="224"/>
      <c r="I5" s="208"/>
      <c r="J5" s="209"/>
      <c r="K5" s="225"/>
      <c r="L5" s="225"/>
      <c r="M5" s="80"/>
      <c r="N5" s="80"/>
      <c r="O5" s="75"/>
    </row>
    <row r="6" spans="2:15" s="76" customFormat="1" ht="18" customHeight="1">
      <c r="B6" s="223"/>
      <c r="C6" s="224"/>
      <c r="D6" s="224"/>
      <c r="E6" s="224"/>
      <c r="F6" s="224"/>
      <c r="G6" s="224"/>
      <c r="H6" s="224"/>
      <c r="I6" s="210"/>
      <c r="J6" s="211"/>
      <c r="K6" s="225"/>
      <c r="L6" s="225"/>
      <c r="M6" s="80"/>
      <c r="N6" s="80"/>
      <c r="O6" s="75"/>
    </row>
    <row r="7" spans="3:16" s="72" customFormat="1" ht="3" customHeight="1">
      <c r="C7" s="81"/>
      <c r="D7" s="81"/>
      <c r="E7" s="81"/>
      <c r="F7" s="81"/>
      <c r="G7" s="81"/>
      <c r="H7" s="82"/>
      <c r="J7" s="82"/>
      <c r="K7" s="83"/>
      <c r="M7" s="67"/>
      <c r="N7" s="67"/>
      <c r="O7" s="67"/>
      <c r="P7" s="67"/>
    </row>
    <row r="8" spans="2:12" ht="24" customHeight="1">
      <c r="B8" s="118" t="s">
        <v>28</v>
      </c>
      <c r="C8" s="119"/>
      <c r="D8" s="119"/>
      <c r="E8" s="119" t="s">
        <v>29</v>
      </c>
      <c r="F8" s="119"/>
      <c r="G8" s="119"/>
      <c r="H8" s="243"/>
      <c r="I8" s="243"/>
      <c r="J8" s="120"/>
      <c r="K8" s="119"/>
      <c r="L8" s="121">
        <v>74125.13</v>
      </c>
    </row>
    <row r="9" spans="2:12" ht="18" customHeight="1">
      <c r="B9" s="122" t="s">
        <v>32</v>
      </c>
      <c r="C9" s="91" t="s">
        <v>21</v>
      </c>
      <c r="D9" s="92" t="s">
        <v>22</v>
      </c>
      <c r="E9" s="92" t="s">
        <v>23</v>
      </c>
      <c r="F9" s="92"/>
      <c r="G9" s="239" t="s">
        <v>106</v>
      </c>
      <c r="H9" s="239"/>
      <c r="I9" s="93" t="s">
        <v>24</v>
      </c>
      <c r="J9" s="91" t="s">
        <v>25</v>
      </c>
      <c r="K9" s="91" t="s">
        <v>26</v>
      </c>
      <c r="L9" s="123" t="s">
        <v>27</v>
      </c>
    </row>
    <row r="10" spans="2:12" ht="24" customHeight="1">
      <c r="B10" s="124" t="s">
        <v>107</v>
      </c>
      <c r="C10" s="94" t="s">
        <v>33</v>
      </c>
      <c r="D10" s="89" t="s">
        <v>4</v>
      </c>
      <c r="E10" s="89" t="s">
        <v>34</v>
      </c>
      <c r="F10" s="89"/>
      <c r="G10" s="240" t="s">
        <v>0</v>
      </c>
      <c r="H10" s="240"/>
      <c r="I10" s="95" t="s">
        <v>35</v>
      </c>
      <c r="J10" s="96">
        <v>1</v>
      </c>
      <c r="K10" s="97">
        <v>176.25</v>
      </c>
      <c r="L10" s="125">
        <v>176.27</v>
      </c>
    </row>
    <row r="11" spans="2:12" ht="24" customHeight="1">
      <c r="B11" s="126" t="s">
        <v>108</v>
      </c>
      <c r="C11" s="84" t="s">
        <v>109</v>
      </c>
      <c r="D11" s="98" t="s">
        <v>4</v>
      </c>
      <c r="E11" s="98" t="s">
        <v>110</v>
      </c>
      <c r="F11" s="98"/>
      <c r="G11" s="236" t="s">
        <v>0</v>
      </c>
      <c r="H11" s="236"/>
      <c r="I11" s="99" t="s">
        <v>111</v>
      </c>
      <c r="J11" s="100">
        <v>0.4</v>
      </c>
      <c r="K11" s="85">
        <v>17.09</v>
      </c>
      <c r="L11" s="127">
        <f>ROUND(K11*J11,2)</f>
        <v>6.84</v>
      </c>
    </row>
    <row r="12" spans="2:12" ht="24" customHeight="1">
      <c r="B12" s="126" t="s">
        <v>108</v>
      </c>
      <c r="C12" s="84" t="s">
        <v>112</v>
      </c>
      <c r="D12" s="98" t="s">
        <v>4</v>
      </c>
      <c r="E12" s="98" t="s">
        <v>113</v>
      </c>
      <c r="F12" s="98"/>
      <c r="G12" s="236" t="s">
        <v>0</v>
      </c>
      <c r="H12" s="236"/>
      <c r="I12" s="99" t="s">
        <v>111</v>
      </c>
      <c r="J12" s="100">
        <v>0.4</v>
      </c>
      <c r="K12" s="85">
        <v>21.09</v>
      </c>
      <c r="L12" s="127">
        <v>8.43</v>
      </c>
    </row>
    <row r="13" spans="2:12" ht="24" customHeight="1">
      <c r="B13" s="126" t="s">
        <v>114</v>
      </c>
      <c r="C13" s="84" t="s">
        <v>115</v>
      </c>
      <c r="D13" s="98" t="s">
        <v>4</v>
      </c>
      <c r="E13" s="98" t="s">
        <v>116</v>
      </c>
      <c r="F13" s="98"/>
      <c r="G13" s="236" t="s">
        <v>117</v>
      </c>
      <c r="H13" s="236"/>
      <c r="I13" s="99" t="s">
        <v>118</v>
      </c>
      <c r="J13" s="100">
        <v>0.41</v>
      </c>
      <c r="K13" s="85">
        <v>152</v>
      </c>
      <c r="L13" s="127">
        <v>62.32</v>
      </c>
    </row>
    <row r="14" spans="2:12" ht="24" customHeight="1">
      <c r="B14" s="126" t="s">
        <v>114</v>
      </c>
      <c r="C14" s="84" t="s">
        <v>119</v>
      </c>
      <c r="D14" s="98" t="s">
        <v>4</v>
      </c>
      <c r="E14" s="98" t="s">
        <v>120</v>
      </c>
      <c r="F14" s="98"/>
      <c r="G14" s="236" t="s">
        <v>117</v>
      </c>
      <c r="H14" s="236"/>
      <c r="I14" s="99" t="s">
        <v>35</v>
      </c>
      <c r="J14" s="100">
        <v>1</v>
      </c>
      <c r="K14" s="85">
        <v>97</v>
      </c>
      <c r="L14" s="127">
        <v>97</v>
      </c>
    </row>
    <row r="15" spans="2:12" ht="24" customHeight="1">
      <c r="B15" s="126" t="s">
        <v>114</v>
      </c>
      <c r="C15" s="84" t="s">
        <v>121</v>
      </c>
      <c r="D15" s="98" t="s">
        <v>4</v>
      </c>
      <c r="E15" s="98" t="s">
        <v>122</v>
      </c>
      <c r="F15" s="98"/>
      <c r="G15" s="236" t="s">
        <v>117</v>
      </c>
      <c r="H15" s="236"/>
      <c r="I15" s="99" t="s">
        <v>123</v>
      </c>
      <c r="J15" s="100">
        <v>0.1</v>
      </c>
      <c r="K15" s="85">
        <v>16.83</v>
      </c>
      <c r="L15" s="127">
        <v>1.68</v>
      </c>
    </row>
    <row r="16" spans="2:12" ht="15">
      <c r="B16" s="128"/>
      <c r="C16" s="84"/>
      <c r="D16" s="84"/>
      <c r="E16" s="84"/>
      <c r="F16" s="84"/>
      <c r="G16" s="84" t="s">
        <v>124</v>
      </c>
      <c r="H16" s="85">
        <f>5.45746388443018+0.01</f>
        <v>5.46746388443018</v>
      </c>
      <c r="I16" s="84" t="s">
        <v>125</v>
      </c>
      <c r="J16" s="85">
        <v>4.74</v>
      </c>
      <c r="K16" s="84" t="s">
        <v>126</v>
      </c>
      <c r="L16" s="127">
        <v>10.21</v>
      </c>
    </row>
    <row r="17" spans="2:12" ht="15">
      <c r="B17" s="128"/>
      <c r="C17" s="84"/>
      <c r="D17" s="84"/>
      <c r="E17" s="84"/>
      <c r="F17" s="84"/>
      <c r="G17" s="84" t="s">
        <v>127</v>
      </c>
      <c r="H17" s="85">
        <v>52.47</v>
      </c>
      <c r="I17" s="84"/>
      <c r="J17" s="237" t="s">
        <v>128</v>
      </c>
      <c r="K17" s="237"/>
      <c r="L17" s="127">
        <v>228.75</v>
      </c>
    </row>
    <row r="18" spans="2:12" ht="30" customHeight="1">
      <c r="B18" s="129"/>
      <c r="C18" s="86"/>
      <c r="D18" s="86"/>
      <c r="E18" s="86"/>
      <c r="F18" s="86"/>
      <c r="G18" s="86"/>
      <c r="H18" s="86"/>
      <c r="I18" s="86" t="s">
        <v>129</v>
      </c>
      <c r="J18" s="87">
        <v>6</v>
      </c>
      <c r="K18" s="86" t="s">
        <v>130</v>
      </c>
      <c r="L18" s="130">
        <f>ROUND(L17*J18,2)</f>
        <v>1372.5</v>
      </c>
    </row>
    <row r="19" spans="2:12" ht="0.95" customHeight="1">
      <c r="B19" s="124"/>
      <c r="C19" s="89"/>
      <c r="D19" s="89"/>
      <c r="E19" s="89"/>
      <c r="F19" s="89"/>
      <c r="G19" s="89"/>
      <c r="H19" s="89"/>
      <c r="I19" s="89"/>
      <c r="J19" s="89"/>
      <c r="K19" s="89"/>
      <c r="L19" s="131"/>
    </row>
    <row r="20" spans="2:12" ht="18" customHeight="1">
      <c r="B20" s="122" t="s">
        <v>36</v>
      </c>
      <c r="C20" s="91" t="s">
        <v>21</v>
      </c>
      <c r="D20" s="92" t="s">
        <v>22</v>
      </c>
      <c r="E20" s="92" t="s">
        <v>23</v>
      </c>
      <c r="F20" s="92"/>
      <c r="G20" s="239" t="s">
        <v>106</v>
      </c>
      <c r="H20" s="239"/>
      <c r="I20" s="93" t="s">
        <v>24</v>
      </c>
      <c r="J20" s="91" t="s">
        <v>25</v>
      </c>
      <c r="K20" s="91" t="s">
        <v>26</v>
      </c>
      <c r="L20" s="123" t="s">
        <v>27</v>
      </c>
    </row>
    <row r="21" spans="2:12" ht="24" customHeight="1">
      <c r="B21" s="124" t="s">
        <v>107</v>
      </c>
      <c r="C21" s="94" t="s">
        <v>37</v>
      </c>
      <c r="D21" s="89" t="s">
        <v>38</v>
      </c>
      <c r="E21" s="89" t="s">
        <v>7</v>
      </c>
      <c r="F21" s="89"/>
      <c r="G21" s="240" t="s">
        <v>131</v>
      </c>
      <c r="H21" s="240"/>
      <c r="I21" s="95" t="s">
        <v>39</v>
      </c>
      <c r="J21" s="96">
        <v>1</v>
      </c>
      <c r="K21" s="97">
        <v>0</v>
      </c>
      <c r="L21" s="125">
        <f>L29</f>
        <v>33419.61</v>
      </c>
    </row>
    <row r="22" spans="2:12" s="88" customFormat="1" ht="25.5" customHeight="1">
      <c r="B22" s="132" t="s">
        <v>262</v>
      </c>
      <c r="C22" s="101" t="s">
        <v>263</v>
      </c>
      <c r="D22" s="102" t="s">
        <v>265</v>
      </c>
      <c r="E22" s="102" t="s">
        <v>264</v>
      </c>
      <c r="F22" s="102" t="s">
        <v>266</v>
      </c>
      <c r="G22" s="103" t="s">
        <v>267</v>
      </c>
      <c r="H22" s="102" t="s">
        <v>268</v>
      </c>
      <c r="I22" s="103" t="s">
        <v>269</v>
      </c>
      <c r="J22" s="104" t="s">
        <v>270</v>
      </c>
      <c r="K22" s="103" t="s">
        <v>271</v>
      </c>
      <c r="L22" s="133" t="s">
        <v>272</v>
      </c>
    </row>
    <row r="23" spans="2:12" s="88" customFormat="1" ht="15">
      <c r="B23" s="134" t="s">
        <v>273</v>
      </c>
      <c r="C23" s="105" t="s">
        <v>274</v>
      </c>
      <c r="D23" s="106" t="s">
        <v>276</v>
      </c>
      <c r="E23" s="107" t="s">
        <v>275</v>
      </c>
      <c r="F23" s="108" t="s">
        <v>277</v>
      </c>
      <c r="G23" s="109">
        <v>1</v>
      </c>
      <c r="H23" s="109">
        <v>191.4</v>
      </c>
      <c r="I23" s="110">
        <v>40</v>
      </c>
      <c r="J23" s="111">
        <v>12</v>
      </c>
      <c r="K23" s="112">
        <v>329.13</v>
      </c>
      <c r="L23" s="135">
        <f>ROUND((G23*H23*J23/I23)*K23,2)</f>
        <v>18898.64</v>
      </c>
    </row>
    <row r="24" spans="2:12" s="88" customFormat="1" ht="99.95" customHeight="1">
      <c r="B24" s="134" t="s">
        <v>5</v>
      </c>
      <c r="C24" s="105">
        <v>5824</v>
      </c>
      <c r="D24" s="106" t="str">
        <f>D23</f>
        <v>BELEM</v>
      </c>
      <c r="E24" s="113" t="s">
        <v>278</v>
      </c>
      <c r="F24" s="108" t="s">
        <v>277</v>
      </c>
      <c r="G24" s="109">
        <v>1</v>
      </c>
      <c r="H24" s="109">
        <f>H23</f>
        <v>191.4</v>
      </c>
      <c r="I24" s="110">
        <f>I23</f>
        <v>40</v>
      </c>
      <c r="J24" s="111">
        <v>2</v>
      </c>
      <c r="K24" s="112">
        <v>194.86</v>
      </c>
      <c r="L24" s="135">
        <f>ROUND((G24*H24*J24/I24)*K24,2)</f>
        <v>1864.81</v>
      </c>
    </row>
    <row r="25" spans="2:12" s="88" customFormat="1" ht="99.95" customHeight="1">
      <c r="B25" s="136" t="s">
        <v>5</v>
      </c>
      <c r="C25" s="114">
        <v>5811</v>
      </c>
      <c r="D25" s="106" t="str">
        <f aca="true" t="shared" si="0" ref="D25:D28">D24</f>
        <v>BELEM</v>
      </c>
      <c r="E25" s="113" t="s">
        <v>279</v>
      </c>
      <c r="F25" s="108" t="s">
        <v>277</v>
      </c>
      <c r="G25" s="109">
        <v>1</v>
      </c>
      <c r="H25" s="109">
        <f aca="true" t="shared" si="1" ref="H25:I28">H24</f>
        <v>191.4</v>
      </c>
      <c r="I25" s="110">
        <f t="shared" si="1"/>
        <v>40</v>
      </c>
      <c r="J25" s="111">
        <v>3</v>
      </c>
      <c r="K25" s="112">
        <v>203.46</v>
      </c>
      <c r="L25" s="135">
        <f>ROUND((G25*H25*J25/I25)*K25,2)</f>
        <v>2920.67</v>
      </c>
    </row>
    <row r="26" spans="2:12" s="88" customFormat="1" ht="99.95" customHeight="1">
      <c r="B26" s="136" t="s">
        <v>5</v>
      </c>
      <c r="C26" s="114">
        <v>91386</v>
      </c>
      <c r="D26" s="106" t="str">
        <f t="shared" si="0"/>
        <v>BELEM</v>
      </c>
      <c r="E26" s="113" t="s">
        <v>174</v>
      </c>
      <c r="F26" s="108" t="s">
        <v>277</v>
      </c>
      <c r="G26" s="109">
        <v>1</v>
      </c>
      <c r="H26" s="109">
        <f t="shared" si="1"/>
        <v>191.4</v>
      </c>
      <c r="I26" s="110">
        <f t="shared" si="1"/>
        <v>40</v>
      </c>
      <c r="J26" s="111">
        <v>3</v>
      </c>
      <c r="K26" s="112">
        <v>247.81</v>
      </c>
      <c r="L26" s="135">
        <f>ROUND((G26*H26*J26/I26)*K26,2)</f>
        <v>3557.31</v>
      </c>
    </row>
    <row r="27" spans="2:12" s="88" customFormat="1" ht="76.5" customHeight="1">
      <c r="B27" s="136" t="s">
        <v>5</v>
      </c>
      <c r="C27" s="114">
        <v>5901</v>
      </c>
      <c r="D27" s="106" t="str">
        <f t="shared" si="0"/>
        <v>BELEM</v>
      </c>
      <c r="E27" s="113" t="s">
        <v>280</v>
      </c>
      <c r="F27" s="108" t="s">
        <v>277</v>
      </c>
      <c r="G27" s="109">
        <v>1</v>
      </c>
      <c r="H27" s="109">
        <f t="shared" si="1"/>
        <v>191.4</v>
      </c>
      <c r="I27" s="110">
        <f t="shared" si="1"/>
        <v>40</v>
      </c>
      <c r="J27" s="111">
        <v>2</v>
      </c>
      <c r="K27" s="112">
        <v>304.82</v>
      </c>
      <c r="L27" s="135">
        <f>ROUND((G27*H27*J27/I27)*K27,2)</f>
        <v>2917.13</v>
      </c>
    </row>
    <row r="28" spans="2:12" s="88" customFormat="1" ht="78" customHeight="1">
      <c r="B28" s="136" t="s">
        <v>5</v>
      </c>
      <c r="C28" s="114">
        <v>83362</v>
      </c>
      <c r="D28" s="106" t="str">
        <f t="shared" si="0"/>
        <v>BELEM</v>
      </c>
      <c r="E28" s="113" t="s">
        <v>281</v>
      </c>
      <c r="F28" s="108" t="s">
        <v>277</v>
      </c>
      <c r="G28" s="109">
        <v>1</v>
      </c>
      <c r="H28" s="109">
        <f t="shared" si="1"/>
        <v>191.4</v>
      </c>
      <c r="I28" s="110">
        <f t="shared" si="1"/>
        <v>40</v>
      </c>
      <c r="J28" s="111">
        <v>2</v>
      </c>
      <c r="K28" s="112">
        <v>257.91</v>
      </c>
      <c r="L28" s="135">
        <f>ROUND((G28*H28*J28/I28)*K28,2)+792.85</f>
        <v>3261.0499999999997</v>
      </c>
    </row>
    <row r="29" spans="2:12" s="88" customFormat="1" ht="15.75">
      <c r="B29" s="137"/>
      <c r="C29" s="115"/>
      <c r="D29" s="115"/>
      <c r="E29" s="115"/>
      <c r="F29" s="115"/>
      <c r="G29" s="115"/>
      <c r="H29" s="115"/>
      <c r="I29" s="115"/>
      <c r="J29" s="115" t="s">
        <v>282</v>
      </c>
      <c r="K29" s="115"/>
      <c r="L29" s="138">
        <f>ROUND(SUM(L23:L28),2)</f>
        <v>33419.61</v>
      </c>
    </row>
    <row r="30" spans="2:12" s="88" customFormat="1" ht="15.75">
      <c r="B30" s="137"/>
      <c r="C30" s="115"/>
      <c r="D30" s="115"/>
      <c r="E30" s="115"/>
      <c r="F30" s="115"/>
      <c r="G30" s="115"/>
      <c r="H30" s="115"/>
      <c r="I30" s="242" t="s">
        <v>128</v>
      </c>
      <c r="J30" s="242"/>
      <c r="K30" s="115"/>
      <c r="L30" s="138">
        <v>43368.63</v>
      </c>
    </row>
    <row r="31" spans="2:14" ht="11.25" customHeight="1">
      <c r="B31" s="124"/>
      <c r="C31" s="89"/>
      <c r="D31" s="89"/>
      <c r="E31" s="89"/>
      <c r="F31" s="89"/>
      <c r="G31" s="89"/>
      <c r="H31" s="89"/>
      <c r="I31" s="89"/>
      <c r="J31" s="89"/>
      <c r="K31" s="89"/>
      <c r="L31" s="131"/>
      <c r="N31" s="88"/>
    </row>
    <row r="32" spans="2:12" ht="18" customHeight="1">
      <c r="B32" s="122" t="s">
        <v>40</v>
      </c>
      <c r="C32" s="91" t="s">
        <v>21</v>
      </c>
      <c r="D32" s="92" t="s">
        <v>22</v>
      </c>
      <c r="E32" s="92" t="s">
        <v>23</v>
      </c>
      <c r="F32" s="92"/>
      <c r="G32" s="239" t="s">
        <v>106</v>
      </c>
      <c r="H32" s="239"/>
      <c r="I32" s="93" t="s">
        <v>24</v>
      </c>
      <c r="J32" s="91" t="s">
        <v>25</v>
      </c>
      <c r="K32" s="91" t="s">
        <v>26</v>
      </c>
      <c r="L32" s="123" t="s">
        <v>27</v>
      </c>
    </row>
    <row r="33" spans="2:12" ht="24" customHeight="1">
      <c r="B33" s="124" t="s">
        <v>107</v>
      </c>
      <c r="C33" s="94" t="s">
        <v>41</v>
      </c>
      <c r="D33" s="89" t="s">
        <v>38</v>
      </c>
      <c r="E33" s="89" t="s">
        <v>42</v>
      </c>
      <c r="F33" s="89"/>
      <c r="G33" s="240" t="s">
        <v>131</v>
      </c>
      <c r="H33" s="240"/>
      <c r="I33" s="95" t="s">
        <v>39</v>
      </c>
      <c r="J33" s="96">
        <v>1</v>
      </c>
      <c r="K33" s="97">
        <v>2204.98</v>
      </c>
      <c r="L33" s="125">
        <v>2204.98</v>
      </c>
    </row>
    <row r="34" spans="2:12" ht="48" customHeight="1">
      <c r="B34" s="126" t="s">
        <v>114</v>
      </c>
      <c r="C34" s="84" t="s">
        <v>132</v>
      </c>
      <c r="D34" s="98" t="s">
        <v>5</v>
      </c>
      <c r="E34" s="98" t="s">
        <v>133</v>
      </c>
      <c r="F34" s="98"/>
      <c r="G34" s="236" t="s">
        <v>134</v>
      </c>
      <c r="H34" s="236"/>
      <c r="I34" s="99" t="s">
        <v>135</v>
      </c>
      <c r="J34" s="100">
        <v>1.0000022</v>
      </c>
      <c r="K34" s="85">
        <v>756</v>
      </c>
      <c r="L34" s="127">
        <v>756</v>
      </c>
    </row>
    <row r="35" spans="2:12" ht="36" customHeight="1">
      <c r="B35" s="126" t="s">
        <v>114</v>
      </c>
      <c r="C35" s="84" t="s">
        <v>136</v>
      </c>
      <c r="D35" s="98" t="s">
        <v>5</v>
      </c>
      <c r="E35" s="98" t="s">
        <v>137</v>
      </c>
      <c r="F35" s="98"/>
      <c r="G35" s="236" t="s">
        <v>134</v>
      </c>
      <c r="H35" s="236"/>
      <c r="I35" s="99" t="s">
        <v>135</v>
      </c>
      <c r="J35" s="100">
        <v>1.0000022</v>
      </c>
      <c r="K35" s="85">
        <v>590.62</v>
      </c>
      <c r="L35" s="127">
        <v>590.62</v>
      </c>
    </row>
    <row r="36" spans="2:12" ht="48" customHeight="1">
      <c r="B36" s="126" t="s">
        <v>114</v>
      </c>
      <c r="C36" s="84" t="s">
        <v>138</v>
      </c>
      <c r="D36" s="98" t="s">
        <v>5</v>
      </c>
      <c r="E36" s="98" t="s">
        <v>139</v>
      </c>
      <c r="F36" s="98"/>
      <c r="G36" s="236" t="s">
        <v>134</v>
      </c>
      <c r="H36" s="236"/>
      <c r="I36" s="99" t="s">
        <v>135</v>
      </c>
      <c r="J36" s="100">
        <v>0.9999965</v>
      </c>
      <c r="K36" s="85">
        <v>858.37</v>
      </c>
      <c r="L36" s="127">
        <v>858.36</v>
      </c>
    </row>
    <row r="37" spans="2:12" ht="15">
      <c r="B37" s="128"/>
      <c r="C37" s="84"/>
      <c r="D37" s="84"/>
      <c r="E37" s="84"/>
      <c r="F37" s="84"/>
      <c r="G37" s="84" t="s">
        <v>124</v>
      </c>
      <c r="H37" s="85">
        <v>0</v>
      </c>
      <c r="I37" s="84" t="s">
        <v>125</v>
      </c>
      <c r="J37" s="85">
        <v>0</v>
      </c>
      <c r="K37" s="84" t="s">
        <v>126</v>
      </c>
      <c r="L37" s="127">
        <v>0</v>
      </c>
    </row>
    <row r="38" spans="2:12" ht="15">
      <c r="B38" s="128"/>
      <c r="C38" s="84"/>
      <c r="D38" s="84"/>
      <c r="E38" s="84"/>
      <c r="F38" s="84"/>
      <c r="G38" s="84" t="s">
        <v>127</v>
      </c>
      <c r="H38" s="85">
        <v>656.42</v>
      </c>
      <c r="I38" s="84"/>
      <c r="J38" s="237" t="s">
        <v>128</v>
      </c>
      <c r="K38" s="237"/>
      <c r="L38" s="127">
        <v>2861.4</v>
      </c>
    </row>
    <row r="39" spans="2:12" ht="30" customHeight="1">
      <c r="B39" s="129"/>
      <c r="C39" s="86"/>
      <c r="D39" s="86"/>
      <c r="E39" s="86"/>
      <c r="F39" s="86"/>
      <c r="G39" s="86"/>
      <c r="H39" s="86"/>
      <c r="I39" s="86" t="s">
        <v>129</v>
      </c>
      <c r="J39" s="87">
        <v>10</v>
      </c>
      <c r="K39" s="86" t="s">
        <v>130</v>
      </c>
      <c r="L39" s="130">
        <v>28614</v>
      </c>
    </row>
    <row r="40" spans="2:12" ht="0.95" customHeight="1">
      <c r="B40" s="124"/>
      <c r="C40" s="89"/>
      <c r="D40" s="89"/>
      <c r="E40" s="89"/>
      <c r="F40" s="89"/>
      <c r="G40" s="89"/>
      <c r="H40" s="89"/>
      <c r="I40" s="89"/>
      <c r="J40" s="89"/>
      <c r="K40" s="89"/>
      <c r="L40" s="131"/>
    </row>
    <row r="41" spans="2:12" ht="18" customHeight="1">
      <c r="B41" s="122" t="s">
        <v>43</v>
      </c>
      <c r="C41" s="91" t="s">
        <v>21</v>
      </c>
      <c r="D41" s="92" t="s">
        <v>22</v>
      </c>
      <c r="E41" s="92" t="s">
        <v>23</v>
      </c>
      <c r="F41" s="92"/>
      <c r="G41" s="239" t="s">
        <v>106</v>
      </c>
      <c r="H41" s="239"/>
      <c r="I41" s="93" t="s">
        <v>24</v>
      </c>
      <c r="J41" s="91" t="s">
        <v>25</v>
      </c>
      <c r="K41" s="91" t="s">
        <v>26</v>
      </c>
      <c r="L41" s="123" t="s">
        <v>27</v>
      </c>
    </row>
    <row r="42" spans="2:12" ht="24" customHeight="1">
      <c r="B42" s="124" t="s">
        <v>107</v>
      </c>
      <c r="C42" s="94" t="s">
        <v>44</v>
      </c>
      <c r="D42" s="89" t="s">
        <v>5</v>
      </c>
      <c r="E42" s="89" t="s">
        <v>45</v>
      </c>
      <c r="F42" s="89"/>
      <c r="G42" s="240" t="s">
        <v>140</v>
      </c>
      <c r="H42" s="240"/>
      <c r="I42" s="95" t="s">
        <v>46</v>
      </c>
      <c r="J42" s="96">
        <v>1</v>
      </c>
      <c r="K42" s="97">
        <v>0.27</v>
      </c>
      <c r="L42" s="125">
        <v>0.27</v>
      </c>
    </row>
    <row r="43" spans="2:12" ht="24" customHeight="1">
      <c r="B43" s="126" t="s">
        <v>108</v>
      </c>
      <c r="C43" s="84" t="s">
        <v>141</v>
      </c>
      <c r="D43" s="98" t="s">
        <v>5</v>
      </c>
      <c r="E43" s="98" t="s">
        <v>142</v>
      </c>
      <c r="F43" s="98"/>
      <c r="G43" s="236" t="s">
        <v>140</v>
      </c>
      <c r="H43" s="236"/>
      <c r="I43" s="99" t="s">
        <v>143</v>
      </c>
      <c r="J43" s="100">
        <v>0.045</v>
      </c>
      <c r="K43" s="85">
        <v>6.13</v>
      </c>
      <c r="L43" s="127">
        <v>0.27</v>
      </c>
    </row>
    <row r="44" spans="2:12" ht="15">
      <c r="B44" s="128"/>
      <c r="C44" s="84"/>
      <c r="D44" s="84"/>
      <c r="E44" s="84"/>
      <c r="F44" s="84"/>
      <c r="G44" s="84" t="s">
        <v>124</v>
      </c>
      <c r="H44" s="85">
        <v>0.10700909577314072</v>
      </c>
      <c r="I44" s="84" t="s">
        <v>125</v>
      </c>
      <c r="J44" s="85">
        <v>0.09</v>
      </c>
      <c r="K44" s="84" t="s">
        <v>126</v>
      </c>
      <c r="L44" s="127">
        <v>0.2</v>
      </c>
    </row>
    <row r="45" spans="2:12" ht="15">
      <c r="B45" s="128"/>
      <c r="C45" s="84"/>
      <c r="D45" s="84"/>
      <c r="E45" s="84"/>
      <c r="F45" s="84"/>
      <c r="G45" s="84" t="s">
        <v>127</v>
      </c>
      <c r="H45" s="85">
        <v>0.08</v>
      </c>
      <c r="I45" s="84"/>
      <c r="J45" s="237" t="s">
        <v>128</v>
      </c>
      <c r="K45" s="237"/>
      <c r="L45" s="127">
        <v>0.35</v>
      </c>
    </row>
    <row r="46" spans="2:12" ht="30" customHeight="1">
      <c r="B46" s="129"/>
      <c r="C46" s="86"/>
      <c r="D46" s="86"/>
      <c r="E46" s="86"/>
      <c r="F46" s="86"/>
      <c r="G46" s="86"/>
      <c r="H46" s="86"/>
      <c r="I46" s="86" t="s">
        <v>129</v>
      </c>
      <c r="J46" s="87">
        <v>2200</v>
      </c>
      <c r="K46" s="86" t="s">
        <v>130</v>
      </c>
      <c r="L46" s="130">
        <v>770</v>
      </c>
    </row>
    <row r="47" spans="2:12" ht="0.95" customHeight="1">
      <c r="B47" s="124"/>
      <c r="C47" s="89"/>
      <c r="D47" s="89"/>
      <c r="E47" s="89"/>
      <c r="F47" s="89"/>
      <c r="G47" s="89"/>
      <c r="H47" s="89"/>
      <c r="I47" s="89"/>
      <c r="J47" s="89"/>
      <c r="K47" s="89"/>
      <c r="L47" s="131"/>
    </row>
    <row r="48" spans="2:12" ht="24" customHeight="1">
      <c r="B48" s="139" t="s">
        <v>47</v>
      </c>
      <c r="C48" s="116"/>
      <c r="D48" s="116"/>
      <c r="E48" s="116" t="s">
        <v>48</v>
      </c>
      <c r="F48" s="116"/>
      <c r="G48" s="116"/>
      <c r="H48" s="241"/>
      <c r="I48" s="241"/>
      <c r="J48" s="117"/>
      <c r="K48" s="116"/>
      <c r="L48" s="140">
        <v>81993.38</v>
      </c>
    </row>
    <row r="49" spans="2:12" ht="18" customHeight="1">
      <c r="B49" s="122" t="s">
        <v>49</v>
      </c>
      <c r="C49" s="91" t="s">
        <v>21</v>
      </c>
      <c r="D49" s="92" t="s">
        <v>22</v>
      </c>
      <c r="E49" s="92" t="s">
        <v>23</v>
      </c>
      <c r="F49" s="92"/>
      <c r="G49" s="239" t="s">
        <v>106</v>
      </c>
      <c r="H49" s="239"/>
      <c r="I49" s="93" t="s">
        <v>24</v>
      </c>
      <c r="J49" s="91" t="s">
        <v>25</v>
      </c>
      <c r="K49" s="91" t="s">
        <v>26</v>
      </c>
      <c r="L49" s="123" t="s">
        <v>27</v>
      </c>
    </row>
    <row r="50" spans="2:12" ht="24" customHeight="1">
      <c r="B50" s="124" t="s">
        <v>107</v>
      </c>
      <c r="C50" s="94" t="s">
        <v>50</v>
      </c>
      <c r="D50" s="89" t="s">
        <v>38</v>
      </c>
      <c r="E50" s="89" t="s">
        <v>51</v>
      </c>
      <c r="F50" s="89"/>
      <c r="G50" s="240" t="s">
        <v>131</v>
      </c>
      <c r="H50" s="240"/>
      <c r="I50" s="95" t="s">
        <v>39</v>
      </c>
      <c r="J50" s="96">
        <v>1</v>
      </c>
      <c r="K50" s="97">
        <v>63183.62</v>
      </c>
      <c r="L50" s="125">
        <v>63183.62</v>
      </c>
    </row>
    <row r="51" spans="2:12" ht="24" customHeight="1">
      <c r="B51" s="126" t="s">
        <v>108</v>
      </c>
      <c r="C51" s="84" t="s">
        <v>144</v>
      </c>
      <c r="D51" s="98" t="s">
        <v>5</v>
      </c>
      <c r="E51" s="98" t="s">
        <v>145</v>
      </c>
      <c r="F51" s="98"/>
      <c r="G51" s="236" t="s">
        <v>146</v>
      </c>
      <c r="H51" s="236"/>
      <c r="I51" s="99" t="s">
        <v>111</v>
      </c>
      <c r="J51" s="100">
        <v>379.99</v>
      </c>
      <c r="K51" s="85">
        <v>93.3</v>
      </c>
      <c r="L51" s="127">
        <v>35453.06</v>
      </c>
    </row>
    <row r="52" spans="2:12" ht="24" customHeight="1">
      <c r="B52" s="126" t="s">
        <v>108</v>
      </c>
      <c r="C52" s="84" t="s">
        <v>147</v>
      </c>
      <c r="D52" s="98" t="s">
        <v>5</v>
      </c>
      <c r="E52" s="98" t="s">
        <v>148</v>
      </c>
      <c r="F52" s="98"/>
      <c r="G52" s="236" t="s">
        <v>146</v>
      </c>
      <c r="H52" s="236"/>
      <c r="I52" s="99" t="s">
        <v>111</v>
      </c>
      <c r="J52" s="100">
        <v>704</v>
      </c>
      <c r="K52" s="85">
        <v>18.51</v>
      </c>
      <c r="L52" s="127">
        <v>13031.04</v>
      </c>
    </row>
    <row r="53" spans="2:12" ht="24" customHeight="1">
      <c r="B53" s="126" t="s">
        <v>108</v>
      </c>
      <c r="C53" s="84" t="s">
        <v>149</v>
      </c>
      <c r="D53" s="98" t="s">
        <v>5</v>
      </c>
      <c r="E53" s="98" t="s">
        <v>150</v>
      </c>
      <c r="F53" s="98"/>
      <c r="G53" s="236" t="s">
        <v>146</v>
      </c>
      <c r="H53" s="236"/>
      <c r="I53" s="99" t="s">
        <v>111</v>
      </c>
      <c r="J53" s="100">
        <v>704</v>
      </c>
      <c r="K53" s="85">
        <v>20.88</v>
      </c>
      <c r="L53" s="127">
        <v>14699.52</v>
      </c>
    </row>
    <row r="54" spans="2:12" ht="15">
      <c r="B54" s="128"/>
      <c r="C54" s="84"/>
      <c r="D54" s="84"/>
      <c r="E54" s="84"/>
      <c r="F54" s="84"/>
      <c r="G54" s="84" t="s">
        <v>124</v>
      </c>
      <c r="H54" s="85">
        <v>30340.267522739432</v>
      </c>
      <c r="I54" s="84" t="s">
        <v>125</v>
      </c>
      <c r="J54" s="85">
        <v>26365.69</v>
      </c>
      <c r="K54" s="84" t="s">
        <v>126</v>
      </c>
      <c r="L54" s="127">
        <v>56705.96</v>
      </c>
    </row>
    <row r="55" spans="2:12" ht="15">
      <c r="B55" s="128"/>
      <c r="C55" s="84"/>
      <c r="D55" s="84"/>
      <c r="E55" s="84"/>
      <c r="F55" s="84"/>
      <c r="G55" s="84" t="s">
        <v>127</v>
      </c>
      <c r="H55" s="85">
        <v>18809.76</v>
      </c>
      <c r="I55" s="84"/>
      <c r="J55" s="237" t="s">
        <v>128</v>
      </c>
      <c r="K55" s="237"/>
      <c r="L55" s="127">
        <v>81993.38</v>
      </c>
    </row>
    <row r="56" spans="2:12" ht="30" customHeight="1">
      <c r="B56" s="129"/>
      <c r="C56" s="86"/>
      <c r="D56" s="86"/>
      <c r="E56" s="86"/>
      <c r="F56" s="86"/>
      <c r="G56" s="86"/>
      <c r="H56" s="86"/>
      <c r="I56" s="86" t="s">
        <v>129</v>
      </c>
      <c r="J56" s="87">
        <v>1</v>
      </c>
      <c r="K56" s="86" t="s">
        <v>130</v>
      </c>
      <c r="L56" s="130">
        <v>81993.38</v>
      </c>
    </row>
    <row r="57" spans="2:12" ht="0.95" customHeight="1">
      <c r="B57" s="124"/>
      <c r="C57" s="89"/>
      <c r="D57" s="89"/>
      <c r="E57" s="89"/>
      <c r="F57" s="89"/>
      <c r="G57" s="89"/>
      <c r="H57" s="89"/>
      <c r="I57" s="89"/>
      <c r="J57" s="89"/>
      <c r="K57" s="89"/>
      <c r="L57" s="131"/>
    </row>
    <row r="58" spans="2:12" ht="24" customHeight="1">
      <c r="B58" s="139" t="s">
        <v>52</v>
      </c>
      <c r="C58" s="116"/>
      <c r="D58" s="116"/>
      <c r="E58" s="116" t="s">
        <v>53</v>
      </c>
      <c r="F58" s="116"/>
      <c r="G58" s="116"/>
      <c r="H58" s="241"/>
      <c r="I58" s="241"/>
      <c r="J58" s="117"/>
      <c r="K58" s="116"/>
      <c r="L58" s="140">
        <v>1382001.92</v>
      </c>
    </row>
    <row r="59" spans="2:12" ht="24" customHeight="1">
      <c r="B59" s="139" t="s">
        <v>54</v>
      </c>
      <c r="C59" s="116"/>
      <c r="D59" s="116"/>
      <c r="E59" s="116" t="s">
        <v>55</v>
      </c>
      <c r="F59" s="116"/>
      <c r="G59" s="116"/>
      <c r="H59" s="241"/>
      <c r="I59" s="241"/>
      <c r="J59" s="117"/>
      <c r="K59" s="116"/>
      <c r="L59" s="140">
        <v>1325425.82</v>
      </c>
    </row>
    <row r="60" spans="2:12" ht="18" customHeight="1">
      <c r="B60" s="122" t="s">
        <v>56</v>
      </c>
      <c r="C60" s="91" t="s">
        <v>21</v>
      </c>
      <c r="D60" s="92" t="s">
        <v>22</v>
      </c>
      <c r="E60" s="92" t="s">
        <v>23</v>
      </c>
      <c r="F60" s="92"/>
      <c r="G60" s="239" t="s">
        <v>106</v>
      </c>
      <c r="H60" s="239"/>
      <c r="I60" s="93" t="s">
        <v>24</v>
      </c>
      <c r="J60" s="91" t="s">
        <v>25</v>
      </c>
      <c r="K60" s="91" t="s">
        <v>26</v>
      </c>
      <c r="L60" s="123" t="s">
        <v>27</v>
      </c>
    </row>
    <row r="61" spans="2:12" ht="24" customHeight="1">
      <c r="B61" s="124" t="s">
        <v>107</v>
      </c>
      <c r="C61" s="94" t="s">
        <v>57</v>
      </c>
      <c r="D61" s="89" t="s">
        <v>5</v>
      </c>
      <c r="E61" s="89" t="s">
        <v>58</v>
      </c>
      <c r="F61" s="89"/>
      <c r="G61" s="240" t="s">
        <v>151</v>
      </c>
      <c r="H61" s="240"/>
      <c r="I61" s="95" t="s">
        <v>35</v>
      </c>
      <c r="J61" s="96">
        <v>1</v>
      </c>
      <c r="K61" s="97">
        <v>2.72</v>
      </c>
      <c r="L61" s="125">
        <v>2.72</v>
      </c>
    </row>
    <row r="62" spans="2:12" ht="36" customHeight="1">
      <c r="B62" s="126" t="s">
        <v>108</v>
      </c>
      <c r="C62" s="84" t="s">
        <v>152</v>
      </c>
      <c r="D62" s="98" t="s">
        <v>5</v>
      </c>
      <c r="E62" s="98" t="s">
        <v>153</v>
      </c>
      <c r="F62" s="98"/>
      <c r="G62" s="236" t="s">
        <v>154</v>
      </c>
      <c r="H62" s="236"/>
      <c r="I62" s="99" t="s">
        <v>155</v>
      </c>
      <c r="J62" s="100">
        <v>0.002</v>
      </c>
      <c r="K62" s="85">
        <v>11.1</v>
      </c>
      <c r="L62" s="127">
        <v>0.02</v>
      </c>
    </row>
    <row r="63" spans="2:12" ht="60" customHeight="1">
      <c r="B63" s="126" t="s">
        <v>108</v>
      </c>
      <c r="C63" s="84" t="s">
        <v>156</v>
      </c>
      <c r="D63" s="98" t="s">
        <v>5</v>
      </c>
      <c r="E63" s="98" t="s">
        <v>157</v>
      </c>
      <c r="F63" s="98"/>
      <c r="G63" s="236" t="s">
        <v>154</v>
      </c>
      <c r="H63" s="236"/>
      <c r="I63" s="99" t="s">
        <v>155</v>
      </c>
      <c r="J63" s="100">
        <v>0.0004</v>
      </c>
      <c r="K63" s="85">
        <v>257.91</v>
      </c>
      <c r="L63" s="127">
        <v>0.1</v>
      </c>
    </row>
    <row r="64" spans="2:12" ht="24" customHeight="1">
      <c r="B64" s="126" t="s">
        <v>108</v>
      </c>
      <c r="C64" s="84" t="s">
        <v>158</v>
      </c>
      <c r="D64" s="98" t="s">
        <v>5</v>
      </c>
      <c r="E64" s="98" t="s">
        <v>159</v>
      </c>
      <c r="F64" s="98"/>
      <c r="G64" s="236" t="s">
        <v>154</v>
      </c>
      <c r="H64" s="236"/>
      <c r="I64" s="99" t="s">
        <v>155</v>
      </c>
      <c r="J64" s="100">
        <v>0.0017</v>
      </c>
      <c r="K64" s="85">
        <v>123.4</v>
      </c>
      <c r="L64" s="127">
        <v>0.2</v>
      </c>
    </row>
    <row r="65" spans="2:12" ht="36" customHeight="1">
      <c r="B65" s="126" t="s">
        <v>108</v>
      </c>
      <c r="C65" s="84" t="s">
        <v>160</v>
      </c>
      <c r="D65" s="98" t="s">
        <v>5</v>
      </c>
      <c r="E65" s="98" t="s">
        <v>161</v>
      </c>
      <c r="F65" s="98"/>
      <c r="G65" s="236" t="s">
        <v>154</v>
      </c>
      <c r="H65" s="236"/>
      <c r="I65" s="99" t="s">
        <v>162</v>
      </c>
      <c r="J65" s="100">
        <v>0.004</v>
      </c>
      <c r="K65" s="85">
        <v>5.28</v>
      </c>
      <c r="L65" s="127">
        <v>0.02</v>
      </c>
    </row>
    <row r="66" spans="2:12" ht="24" customHeight="1">
      <c r="B66" s="126" t="s">
        <v>108</v>
      </c>
      <c r="C66" s="84" t="s">
        <v>163</v>
      </c>
      <c r="D66" s="98" t="s">
        <v>5</v>
      </c>
      <c r="E66" s="98" t="s">
        <v>164</v>
      </c>
      <c r="F66" s="98"/>
      <c r="G66" s="236" t="s">
        <v>154</v>
      </c>
      <c r="H66" s="236"/>
      <c r="I66" s="99" t="s">
        <v>162</v>
      </c>
      <c r="J66" s="100">
        <v>0.0038</v>
      </c>
      <c r="K66" s="85">
        <v>34.29</v>
      </c>
      <c r="L66" s="127">
        <v>0.13</v>
      </c>
    </row>
    <row r="67" spans="2:12" ht="60" customHeight="1">
      <c r="B67" s="126" t="s">
        <v>108</v>
      </c>
      <c r="C67" s="84" t="s">
        <v>165</v>
      </c>
      <c r="D67" s="98" t="s">
        <v>5</v>
      </c>
      <c r="E67" s="98" t="s">
        <v>166</v>
      </c>
      <c r="F67" s="98"/>
      <c r="G67" s="236" t="s">
        <v>154</v>
      </c>
      <c r="H67" s="236"/>
      <c r="I67" s="99" t="s">
        <v>162</v>
      </c>
      <c r="J67" s="100">
        <v>0.0051</v>
      </c>
      <c r="K67" s="85">
        <v>49.12</v>
      </c>
      <c r="L67" s="127">
        <v>0.25</v>
      </c>
    </row>
    <row r="68" spans="2:12" ht="24" customHeight="1">
      <c r="B68" s="126" t="s">
        <v>108</v>
      </c>
      <c r="C68" s="84" t="s">
        <v>167</v>
      </c>
      <c r="D68" s="98" t="s">
        <v>5</v>
      </c>
      <c r="E68" s="98" t="s">
        <v>110</v>
      </c>
      <c r="F68" s="98"/>
      <c r="G68" s="236" t="s">
        <v>146</v>
      </c>
      <c r="H68" s="236"/>
      <c r="I68" s="99" t="s">
        <v>111</v>
      </c>
      <c r="J68" s="100">
        <v>0.0055</v>
      </c>
      <c r="K68" s="85">
        <v>17.09</v>
      </c>
      <c r="L68" s="127">
        <v>0.09</v>
      </c>
    </row>
    <row r="69" spans="2:12" ht="36" customHeight="1">
      <c r="B69" s="126" t="s">
        <v>114</v>
      </c>
      <c r="C69" s="84" t="s">
        <v>168</v>
      </c>
      <c r="D69" s="98" t="s">
        <v>5</v>
      </c>
      <c r="E69" s="98" t="s">
        <v>169</v>
      </c>
      <c r="F69" s="98"/>
      <c r="G69" s="236" t="s">
        <v>117</v>
      </c>
      <c r="H69" s="236"/>
      <c r="I69" s="99" t="s">
        <v>123</v>
      </c>
      <c r="J69" s="100">
        <v>0.45</v>
      </c>
      <c r="K69" s="85">
        <v>4.25</v>
      </c>
      <c r="L69" s="127">
        <v>1.91</v>
      </c>
    </row>
    <row r="70" spans="2:12" ht="15">
      <c r="B70" s="128"/>
      <c r="C70" s="84"/>
      <c r="D70" s="84"/>
      <c r="E70" s="84"/>
      <c r="F70" s="84"/>
      <c r="G70" s="84" t="s">
        <v>124</v>
      </c>
      <c r="H70" s="85">
        <v>0.09630818619582665</v>
      </c>
      <c r="I70" s="84" t="s">
        <v>125</v>
      </c>
      <c r="J70" s="85">
        <v>0.08</v>
      </c>
      <c r="K70" s="84" t="s">
        <v>126</v>
      </c>
      <c r="L70" s="127">
        <v>0.18</v>
      </c>
    </row>
    <row r="71" spans="2:12" ht="15">
      <c r="B71" s="128"/>
      <c r="C71" s="84"/>
      <c r="D71" s="84"/>
      <c r="E71" s="84"/>
      <c r="F71" s="84"/>
      <c r="G71" s="84" t="s">
        <v>127</v>
      </c>
      <c r="H71" s="85">
        <v>0.8</v>
      </c>
      <c r="I71" s="84"/>
      <c r="J71" s="237" t="s">
        <v>128</v>
      </c>
      <c r="K71" s="237"/>
      <c r="L71" s="127">
        <v>3.53</v>
      </c>
    </row>
    <row r="72" spans="2:12" ht="30" customHeight="1">
      <c r="B72" s="129"/>
      <c r="C72" s="86"/>
      <c r="D72" s="86"/>
      <c r="E72" s="86"/>
      <c r="F72" s="86"/>
      <c r="G72" s="86"/>
      <c r="H72" s="86"/>
      <c r="I72" s="86" t="s">
        <v>129</v>
      </c>
      <c r="J72" s="87">
        <v>14300</v>
      </c>
      <c r="K72" s="86" t="s">
        <v>130</v>
      </c>
      <c r="L72" s="130">
        <v>50479</v>
      </c>
    </row>
    <row r="73" spans="2:12" ht="0.95" customHeight="1">
      <c r="B73" s="124"/>
      <c r="C73" s="89"/>
      <c r="D73" s="89"/>
      <c r="E73" s="89"/>
      <c r="F73" s="89"/>
      <c r="G73" s="89"/>
      <c r="H73" s="89"/>
      <c r="I73" s="89"/>
      <c r="J73" s="89"/>
      <c r="K73" s="89"/>
      <c r="L73" s="131"/>
    </row>
    <row r="74" spans="2:12" ht="18" customHeight="1">
      <c r="B74" s="122" t="s">
        <v>59</v>
      </c>
      <c r="C74" s="91" t="s">
        <v>21</v>
      </c>
      <c r="D74" s="92" t="s">
        <v>22</v>
      </c>
      <c r="E74" s="92" t="s">
        <v>23</v>
      </c>
      <c r="F74" s="92"/>
      <c r="G74" s="239" t="s">
        <v>106</v>
      </c>
      <c r="H74" s="239"/>
      <c r="I74" s="93" t="s">
        <v>24</v>
      </c>
      <c r="J74" s="91" t="s">
        <v>25</v>
      </c>
      <c r="K74" s="91" t="s">
        <v>26</v>
      </c>
      <c r="L74" s="123" t="s">
        <v>27</v>
      </c>
    </row>
    <row r="75" spans="2:12" ht="48" customHeight="1">
      <c r="B75" s="124" t="s">
        <v>107</v>
      </c>
      <c r="C75" s="94" t="s">
        <v>60</v>
      </c>
      <c r="D75" s="89" t="s">
        <v>5</v>
      </c>
      <c r="E75" s="89" t="s">
        <v>61</v>
      </c>
      <c r="F75" s="89"/>
      <c r="G75" s="240" t="s">
        <v>170</v>
      </c>
      <c r="H75" s="240"/>
      <c r="I75" s="95" t="s">
        <v>62</v>
      </c>
      <c r="J75" s="96">
        <v>1</v>
      </c>
      <c r="K75" s="97">
        <v>8.02</v>
      </c>
      <c r="L75" s="125">
        <v>8.02</v>
      </c>
    </row>
    <row r="76" spans="2:12" ht="36" customHeight="1">
      <c r="B76" s="126" t="s">
        <v>108</v>
      </c>
      <c r="C76" s="84" t="s">
        <v>171</v>
      </c>
      <c r="D76" s="98" t="s">
        <v>5</v>
      </c>
      <c r="E76" s="98" t="s">
        <v>172</v>
      </c>
      <c r="F76" s="98"/>
      <c r="G76" s="236" t="s">
        <v>154</v>
      </c>
      <c r="H76" s="236"/>
      <c r="I76" s="99" t="s">
        <v>155</v>
      </c>
      <c r="J76" s="100">
        <v>0.0083</v>
      </c>
      <c r="K76" s="85">
        <v>204.1</v>
      </c>
      <c r="L76" s="127">
        <v>1.69</v>
      </c>
    </row>
    <row r="77" spans="2:12" ht="60" customHeight="1">
      <c r="B77" s="126" t="s">
        <v>108</v>
      </c>
      <c r="C77" s="84" t="s">
        <v>173</v>
      </c>
      <c r="D77" s="98" t="s">
        <v>5</v>
      </c>
      <c r="E77" s="98" t="s">
        <v>174</v>
      </c>
      <c r="F77" s="98"/>
      <c r="G77" s="236" t="s">
        <v>154</v>
      </c>
      <c r="H77" s="236"/>
      <c r="I77" s="99" t="s">
        <v>155</v>
      </c>
      <c r="J77" s="100">
        <v>0.0198</v>
      </c>
      <c r="K77" s="85">
        <v>247.81</v>
      </c>
      <c r="L77" s="127">
        <v>4.9</v>
      </c>
    </row>
    <row r="78" spans="2:12" ht="36" customHeight="1">
      <c r="B78" s="126" t="s">
        <v>108</v>
      </c>
      <c r="C78" s="84" t="s">
        <v>175</v>
      </c>
      <c r="D78" s="98" t="s">
        <v>5</v>
      </c>
      <c r="E78" s="98" t="s">
        <v>176</v>
      </c>
      <c r="F78" s="98"/>
      <c r="G78" s="236" t="s">
        <v>154</v>
      </c>
      <c r="H78" s="236"/>
      <c r="I78" s="99" t="s">
        <v>162</v>
      </c>
      <c r="J78" s="100">
        <v>0.0105</v>
      </c>
      <c r="K78" s="85">
        <v>71.53</v>
      </c>
      <c r="L78" s="127">
        <v>0.75</v>
      </c>
    </row>
    <row r="79" spans="2:12" ht="60" customHeight="1">
      <c r="B79" s="126" t="s">
        <v>108</v>
      </c>
      <c r="C79" s="84" t="s">
        <v>177</v>
      </c>
      <c r="D79" s="98" t="s">
        <v>5</v>
      </c>
      <c r="E79" s="98" t="s">
        <v>178</v>
      </c>
      <c r="F79" s="98"/>
      <c r="G79" s="236" t="s">
        <v>154</v>
      </c>
      <c r="H79" s="236"/>
      <c r="I79" s="99" t="s">
        <v>162</v>
      </c>
      <c r="J79" s="100">
        <v>0.0138</v>
      </c>
      <c r="K79" s="85">
        <v>49.31</v>
      </c>
      <c r="L79" s="127">
        <v>0.68</v>
      </c>
    </row>
    <row r="80" spans="2:12" ht="15">
      <c r="B80" s="128"/>
      <c r="C80" s="84"/>
      <c r="D80" s="84"/>
      <c r="E80" s="84"/>
      <c r="F80" s="84"/>
      <c r="G80" s="84" t="s">
        <v>124</v>
      </c>
      <c r="H80" s="85">
        <v>0.35313001605136435</v>
      </c>
      <c r="I80" s="84" t="s">
        <v>125</v>
      </c>
      <c r="J80" s="85">
        <v>0.31</v>
      </c>
      <c r="K80" s="84" t="s">
        <v>126</v>
      </c>
      <c r="L80" s="127">
        <v>0.66</v>
      </c>
    </row>
    <row r="81" spans="2:12" ht="15">
      <c r="B81" s="128"/>
      <c r="C81" s="84"/>
      <c r="D81" s="84"/>
      <c r="E81" s="84"/>
      <c r="F81" s="84"/>
      <c r="G81" s="84" t="s">
        <v>127</v>
      </c>
      <c r="H81" s="85">
        <v>2.38</v>
      </c>
      <c r="I81" s="84"/>
      <c r="J81" s="237" t="s">
        <v>128</v>
      </c>
      <c r="K81" s="237"/>
      <c r="L81" s="127">
        <v>10.41</v>
      </c>
    </row>
    <row r="82" spans="2:12" ht="30" customHeight="1">
      <c r="B82" s="129"/>
      <c r="C82" s="86"/>
      <c r="D82" s="86"/>
      <c r="E82" s="86"/>
      <c r="F82" s="86"/>
      <c r="G82" s="86"/>
      <c r="H82" s="86"/>
      <c r="I82" s="86" t="s">
        <v>129</v>
      </c>
      <c r="J82" s="87">
        <v>429</v>
      </c>
      <c r="K82" s="86" t="s">
        <v>130</v>
      </c>
      <c r="L82" s="130">
        <v>4465.89</v>
      </c>
    </row>
    <row r="83" spans="2:12" ht="0.95" customHeight="1">
      <c r="B83" s="124"/>
      <c r="C83" s="89"/>
      <c r="D83" s="89"/>
      <c r="E83" s="89"/>
      <c r="F83" s="89"/>
      <c r="G83" s="89"/>
      <c r="H83" s="89"/>
      <c r="I83" s="89"/>
      <c r="J83" s="89"/>
      <c r="K83" s="89"/>
      <c r="L83" s="131"/>
    </row>
    <row r="84" spans="2:12" ht="18" customHeight="1">
      <c r="B84" s="122" t="s">
        <v>63</v>
      </c>
      <c r="C84" s="91" t="s">
        <v>21</v>
      </c>
      <c r="D84" s="92" t="s">
        <v>22</v>
      </c>
      <c r="E84" s="92" t="s">
        <v>23</v>
      </c>
      <c r="F84" s="92"/>
      <c r="G84" s="239" t="s">
        <v>106</v>
      </c>
      <c r="H84" s="239"/>
      <c r="I84" s="93" t="s">
        <v>24</v>
      </c>
      <c r="J84" s="91" t="s">
        <v>25</v>
      </c>
      <c r="K84" s="91" t="s">
        <v>26</v>
      </c>
      <c r="L84" s="123" t="s">
        <v>27</v>
      </c>
    </row>
    <row r="85" spans="2:12" ht="36" customHeight="1">
      <c r="B85" s="124" t="s">
        <v>107</v>
      </c>
      <c r="C85" s="94" t="s">
        <v>64</v>
      </c>
      <c r="D85" s="89" t="s">
        <v>38</v>
      </c>
      <c r="E85" s="89" t="s">
        <v>65</v>
      </c>
      <c r="F85" s="89"/>
      <c r="G85" s="240" t="s">
        <v>151</v>
      </c>
      <c r="H85" s="240"/>
      <c r="I85" s="95" t="s">
        <v>66</v>
      </c>
      <c r="J85" s="96">
        <v>1</v>
      </c>
      <c r="K85" s="97">
        <v>2277.19</v>
      </c>
      <c r="L85" s="125">
        <v>2277.19</v>
      </c>
    </row>
    <row r="86" spans="2:12" ht="36" customHeight="1">
      <c r="B86" s="126" t="s">
        <v>108</v>
      </c>
      <c r="C86" s="84" t="s">
        <v>179</v>
      </c>
      <c r="D86" s="98" t="s">
        <v>38</v>
      </c>
      <c r="E86" s="98" t="s">
        <v>180</v>
      </c>
      <c r="F86" s="98"/>
      <c r="G86" s="236" t="s">
        <v>151</v>
      </c>
      <c r="H86" s="236"/>
      <c r="I86" s="99" t="s">
        <v>181</v>
      </c>
      <c r="J86" s="100">
        <v>2.5548</v>
      </c>
      <c r="K86" s="85">
        <v>832.81</v>
      </c>
      <c r="L86" s="127">
        <v>2127.66</v>
      </c>
    </row>
    <row r="87" spans="2:12" ht="36" customHeight="1">
      <c r="B87" s="126" t="s">
        <v>108</v>
      </c>
      <c r="C87" s="84" t="s">
        <v>182</v>
      </c>
      <c r="D87" s="98" t="s">
        <v>5</v>
      </c>
      <c r="E87" s="98" t="s">
        <v>183</v>
      </c>
      <c r="F87" s="98"/>
      <c r="G87" s="236" t="s">
        <v>154</v>
      </c>
      <c r="H87" s="236"/>
      <c r="I87" s="99" t="s">
        <v>155</v>
      </c>
      <c r="J87" s="100">
        <v>0.058</v>
      </c>
      <c r="K87" s="85">
        <v>392.09</v>
      </c>
      <c r="L87" s="127">
        <v>22.74</v>
      </c>
    </row>
    <row r="88" spans="2:12" ht="36" customHeight="1">
      <c r="B88" s="126" t="s">
        <v>108</v>
      </c>
      <c r="C88" s="84" t="s">
        <v>184</v>
      </c>
      <c r="D88" s="98" t="s">
        <v>5</v>
      </c>
      <c r="E88" s="98" t="s">
        <v>185</v>
      </c>
      <c r="F88" s="98"/>
      <c r="G88" s="236" t="s">
        <v>154</v>
      </c>
      <c r="H88" s="236"/>
      <c r="I88" s="99" t="s">
        <v>162</v>
      </c>
      <c r="J88" s="100">
        <v>0.1186</v>
      </c>
      <c r="K88" s="85">
        <v>136.39</v>
      </c>
      <c r="L88" s="127">
        <v>16.17</v>
      </c>
    </row>
    <row r="89" spans="2:12" ht="24" customHeight="1">
      <c r="B89" s="126" t="s">
        <v>108</v>
      </c>
      <c r="C89" s="84" t="s">
        <v>186</v>
      </c>
      <c r="D89" s="98" t="s">
        <v>5</v>
      </c>
      <c r="E89" s="98" t="s">
        <v>187</v>
      </c>
      <c r="F89" s="98"/>
      <c r="G89" s="236" t="s">
        <v>146</v>
      </c>
      <c r="H89" s="236"/>
      <c r="I89" s="99" t="s">
        <v>111</v>
      </c>
      <c r="J89" s="100">
        <v>1.4126</v>
      </c>
      <c r="K89" s="85">
        <v>15.91</v>
      </c>
      <c r="L89" s="127">
        <v>22.47</v>
      </c>
    </row>
    <row r="90" spans="2:12" ht="60" customHeight="1">
      <c r="B90" s="126" t="s">
        <v>108</v>
      </c>
      <c r="C90" s="84" t="s">
        <v>173</v>
      </c>
      <c r="D90" s="98" t="s">
        <v>5</v>
      </c>
      <c r="E90" s="98" t="s">
        <v>174</v>
      </c>
      <c r="F90" s="98"/>
      <c r="G90" s="236" t="s">
        <v>154</v>
      </c>
      <c r="H90" s="236"/>
      <c r="I90" s="99" t="s">
        <v>155</v>
      </c>
      <c r="J90" s="100">
        <v>0.058</v>
      </c>
      <c r="K90" s="85">
        <v>247.81</v>
      </c>
      <c r="L90" s="127">
        <v>14.37</v>
      </c>
    </row>
    <row r="91" spans="2:12" ht="36" customHeight="1">
      <c r="B91" s="126" t="s">
        <v>108</v>
      </c>
      <c r="C91" s="84" t="s">
        <v>188</v>
      </c>
      <c r="D91" s="98" t="s">
        <v>5</v>
      </c>
      <c r="E91" s="98" t="s">
        <v>189</v>
      </c>
      <c r="F91" s="98"/>
      <c r="G91" s="236" t="s">
        <v>154</v>
      </c>
      <c r="H91" s="236"/>
      <c r="I91" s="99" t="s">
        <v>155</v>
      </c>
      <c r="J91" s="100">
        <v>0.0951</v>
      </c>
      <c r="K91" s="85">
        <v>231.94</v>
      </c>
      <c r="L91" s="127">
        <v>22.05</v>
      </c>
    </row>
    <row r="92" spans="2:12" ht="36" customHeight="1">
      <c r="B92" s="126" t="s">
        <v>108</v>
      </c>
      <c r="C92" s="84" t="s">
        <v>190</v>
      </c>
      <c r="D92" s="98" t="s">
        <v>5</v>
      </c>
      <c r="E92" s="98" t="s">
        <v>191</v>
      </c>
      <c r="F92" s="98"/>
      <c r="G92" s="236" t="s">
        <v>154</v>
      </c>
      <c r="H92" s="236"/>
      <c r="I92" s="99" t="s">
        <v>162</v>
      </c>
      <c r="J92" s="100">
        <v>0.0815</v>
      </c>
      <c r="K92" s="85">
        <v>73.44</v>
      </c>
      <c r="L92" s="127">
        <v>5.98</v>
      </c>
    </row>
    <row r="93" spans="2:12" ht="36" customHeight="1">
      <c r="B93" s="126" t="s">
        <v>108</v>
      </c>
      <c r="C93" s="84" t="s">
        <v>192</v>
      </c>
      <c r="D93" s="98" t="s">
        <v>5</v>
      </c>
      <c r="E93" s="98" t="s">
        <v>193</v>
      </c>
      <c r="F93" s="98"/>
      <c r="G93" s="236" t="s">
        <v>154</v>
      </c>
      <c r="H93" s="236"/>
      <c r="I93" s="99" t="s">
        <v>162</v>
      </c>
      <c r="J93" s="100">
        <v>0.1339</v>
      </c>
      <c r="K93" s="85">
        <v>39.33</v>
      </c>
      <c r="L93" s="127">
        <v>5.26</v>
      </c>
    </row>
    <row r="94" spans="2:12" ht="36" customHeight="1">
      <c r="B94" s="126" t="s">
        <v>108</v>
      </c>
      <c r="C94" s="84" t="s">
        <v>194</v>
      </c>
      <c r="D94" s="98" t="s">
        <v>5</v>
      </c>
      <c r="E94" s="98" t="s">
        <v>195</v>
      </c>
      <c r="F94" s="98"/>
      <c r="G94" s="236" t="s">
        <v>154</v>
      </c>
      <c r="H94" s="236"/>
      <c r="I94" s="99" t="s">
        <v>155</v>
      </c>
      <c r="J94" s="100">
        <v>0.0427</v>
      </c>
      <c r="K94" s="85">
        <v>133.28</v>
      </c>
      <c r="L94" s="127">
        <v>5.69</v>
      </c>
    </row>
    <row r="95" spans="2:12" ht="48" customHeight="1">
      <c r="B95" s="126" t="s">
        <v>108</v>
      </c>
      <c r="C95" s="84" t="s">
        <v>196</v>
      </c>
      <c r="D95" s="98" t="s">
        <v>5</v>
      </c>
      <c r="E95" s="98" t="s">
        <v>197</v>
      </c>
      <c r="F95" s="98"/>
      <c r="G95" s="236" t="s">
        <v>154</v>
      </c>
      <c r="H95" s="236"/>
      <c r="I95" s="99" t="s">
        <v>155</v>
      </c>
      <c r="J95" s="100">
        <v>0.0495</v>
      </c>
      <c r="K95" s="85">
        <v>216.26</v>
      </c>
      <c r="L95" s="127">
        <v>10.7</v>
      </c>
    </row>
    <row r="96" spans="2:12" ht="48" customHeight="1">
      <c r="B96" s="126" t="s">
        <v>108</v>
      </c>
      <c r="C96" s="84" t="s">
        <v>198</v>
      </c>
      <c r="D96" s="98" t="s">
        <v>5</v>
      </c>
      <c r="E96" s="98" t="s">
        <v>199</v>
      </c>
      <c r="F96" s="98"/>
      <c r="G96" s="236" t="s">
        <v>154</v>
      </c>
      <c r="H96" s="236"/>
      <c r="I96" s="99" t="s">
        <v>162</v>
      </c>
      <c r="J96" s="100">
        <v>0.3037</v>
      </c>
      <c r="K96" s="85">
        <v>79.38</v>
      </c>
      <c r="L96" s="127">
        <v>24.1</v>
      </c>
    </row>
    <row r="97" spans="2:12" ht="15">
      <c r="B97" s="128"/>
      <c r="C97" s="84"/>
      <c r="D97" s="84"/>
      <c r="E97" s="84"/>
      <c r="F97" s="84"/>
      <c r="G97" s="84" t="s">
        <v>124</v>
      </c>
      <c r="H97" s="85">
        <v>35.14178705189941</v>
      </c>
      <c r="I97" s="84" t="s">
        <v>125</v>
      </c>
      <c r="J97" s="85">
        <v>30.54</v>
      </c>
      <c r="K97" s="84" t="s">
        <v>126</v>
      </c>
      <c r="L97" s="127">
        <v>65.68</v>
      </c>
    </row>
    <row r="98" spans="2:12" ht="15">
      <c r="B98" s="128"/>
      <c r="C98" s="84"/>
      <c r="D98" s="84"/>
      <c r="E98" s="84"/>
      <c r="F98" s="84"/>
      <c r="G98" s="84" t="s">
        <v>127</v>
      </c>
      <c r="H98" s="85">
        <v>677.91</v>
      </c>
      <c r="I98" s="84"/>
      <c r="J98" s="237" t="s">
        <v>128</v>
      </c>
      <c r="K98" s="237"/>
      <c r="L98" s="127">
        <v>2955.11</v>
      </c>
    </row>
    <row r="99" spans="2:12" ht="30" customHeight="1">
      <c r="B99" s="129"/>
      <c r="C99" s="86"/>
      <c r="D99" s="86"/>
      <c r="E99" s="86"/>
      <c r="F99" s="86"/>
      <c r="G99" s="86"/>
      <c r="H99" s="86"/>
      <c r="I99" s="86" t="s">
        <v>129</v>
      </c>
      <c r="J99" s="87">
        <v>429</v>
      </c>
      <c r="K99" s="86" t="s">
        <v>130</v>
      </c>
      <c r="L99" s="130">
        <v>1267742.19</v>
      </c>
    </row>
    <row r="100" spans="2:12" ht="0.95" customHeight="1">
      <c r="B100" s="124"/>
      <c r="C100" s="89"/>
      <c r="D100" s="89"/>
      <c r="E100" s="89"/>
      <c r="F100" s="89"/>
      <c r="G100" s="89"/>
      <c r="H100" s="89"/>
      <c r="I100" s="89"/>
      <c r="J100" s="89"/>
      <c r="K100" s="89"/>
      <c r="L100" s="131"/>
    </row>
    <row r="101" spans="2:12" ht="18" customHeight="1">
      <c r="B101" s="122" t="s">
        <v>67</v>
      </c>
      <c r="C101" s="91" t="s">
        <v>21</v>
      </c>
      <c r="D101" s="92" t="s">
        <v>22</v>
      </c>
      <c r="E101" s="92" t="s">
        <v>23</v>
      </c>
      <c r="F101" s="92"/>
      <c r="G101" s="239" t="s">
        <v>106</v>
      </c>
      <c r="H101" s="239"/>
      <c r="I101" s="93" t="s">
        <v>24</v>
      </c>
      <c r="J101" s="91" t="s">
        <v>25</v>
      </c>
      <c r="K101" s="91" t="s">
        <v>26</v>
      </c>
      <c r="L101" s="123" t="s">
        <v>27</v>
      </c>
    </row>
    <row r="102" spans="2:12" ht="36" customHeight="1">
      <c r="B102" s="124" t="s">
        <v>107</v>
      </c>
      <c r="C102" s="94" t="s">
        <v>68</v>
      </c>
      <c r="D102" s="89" t="s">
        <v>5</v>
      </c>
      <c r="E102" s="89" t="s">
        <v>69</v>
      </c>
      <c r="F102" s="89"/>
      <c r="G102" s="240" t="s">
        <v>170</v>
      </c>
      <c r="H102" s="240"/>
      <c r="I102" s="95" t="s">
        <v>70</v>
      </c>
      <c r="J102" s="96">
        <v>1</v>
      </c>
      <c r="K102" s="97">
        <v>0.73</v>
      </c>
      <c r="L102" s="125">
        <v>0.73</v>
      </c>
    </row>
    <row r="103" spans="2:12" ht="48" customHeight="1">
      <c r="B103" s="126" t="s">
        <v>108</v>
      </c>
      <c r="C103" s="84" t="s">
        <v>200</v>
      </c>
      <c r="D103" s="98" t="s">
        <v>5</v>
      </c>
      <c r="E103" s="98" t="s">
        <v>201</v>
      </c>
      <c r="F103" s="98"/>
      <c r="G103" s="236" t="s">
        <v>154</v>
      </c>
      <c r="H103" s="236"/>
      <c r="I103" s="99" t="s">
        <v>155</v>
      </c>
      <c r="J103" s="100">
        <v>0.0019</v>
      </c>
      <c r="K103" s="85">
        <v>362.21</v>
      </c>
      <c r="L103" s="127">
        <v>0.68</v>
      </c>
    </row>
    <row r="104" spans="2:12" ht="48" customHeight="1">
      <c r="B104" s="126" t="s">
        <v>108</v>
      </c>
      <c r="C104" s="84" t="s">
        <v>202</v>
      </c>
      <c r="D104" s="98" t="s">
        <v>5</v>
      </c>
      <c r="E104" s="98" t="s">
        <v>203</v>
      </c>
      <c r="F104" s="98"/>
      <c r="G104" s="236" t="s">
        <v>154</v>
      </c>
      <c r="H104" s="236"/>
      <c r="I104" s="99" t="s">
        <v>162</v>
      </c>
      <c r="J104" s="100">
        <v>0.0008</v>
      </c>
      <c r="K104" s="85">
        <v>70</v>
      </c>
      <c r="L104" s="127">
        <v>0.05</v>
      </c>
    </row>
    <row r="105" spans="2:12" ht="15">
      <c r="B105" s="128"/>
      <c r="C105" s="84"/>
      <c r="D105" s="84"/>
      <c r="E105" s="84"/>
      <c r="F105" s="84"/>
      <c r="G105" s="84" t="s">
        <v>124</v>
      </c>
      <c r="H105" s="85">
        <v>0.016051364365971106</v>
      </c>
      <c r="I105" s="84" t="s">
        <v>125</v>
      </c>
      <c r="J105" s="85">
        <v>0.01</v>
      </c>
      <c r="K105" s="84" t="s">
        <v>126</v>
      </c>
      <c r="L105" s="127">
        <v>0.03</v>
      </c>
    </row>
    <row r="106" spans="2:12" ht="15">
      <c r="B106" s="128"/>
      <c r="C106" s="84"/>
      <c r="D106" s="84"/>
      <c r="E106" s="84"/>
      <c r="F106" s="84"/>
      <c r="G106" s="84" t="s">
        <v>127</v>
      </c>
      <c r="H106" s="85">
        <v>0.21</v>
      </c>
      <c r="I106" s="84"/>
      <c r="J106" s="237" t="s">
        <v>128</v>
      </c>
      <c r="K106" s="237"/>
      <c r="L106" s="127">
        <v>0.95</v>
      </c>
    </row>
    <row r="107" spans="2:12" ht="30" customHeight="1">
      <c r="B107" s="129"/>
      <c r="C107" s="86"/>
      <c r="D107" s="86"/>
      <c r="E107" s="86"/>
      <c r="F107" s="86"/>
      <c r="G107" s="86"/>
      <c r="H107" s="86"/>
      <c r="I107" s="86" t="s">
        <v>129</v>
      </c>
      <c r="J107" s="87">
        <v>2882.88</v>
      </c>
      <c r="K107" s="86" t="s">
        <v>130</v>
      </c>
      <c r="L107" s="130">
        <v>2738.74</v>
      </c>
    </row>
    <row r="108" spans="2:12" ht="0.95" customHeight="1">
      <c r="B108" s="124"/>
      <c r="C108" s="89"/>
      <c r="D108" s="89"/>
      <c r="E108" s="89"/>
      <c r="F108" s="89"/>
      <c r="G108" s="89"/>
      <c r="H108" s="89"/>
      <c r="I108" s="89"/>
      <c r="J108" s="89"/>
      <c r="K108" s="89"/>
      <c r="L108" s="131"/>
    </row>
    <row r="109" spans="2:12" ht="24" customHeight="1">
      <c r="B109" s="139" t="s">
        <v>71</v>
      </c>
      <c r="C109" s="116"/>
      <c r="D109" s="116"/>
      <c r="E109" s="116" t="s">
        <v>72</v>
      </c>
      <c r="F109" s="116"/>
      <c r="G109" s="116"/>
      <c r="H109" s="241"/>
      <c r="I109" s="241"/>
      <c r="J109" s="117"/>
      <c r="K109" s="116"/>
      <c r="L109" s="140">
        <v>56576.1</v>
      </c>
    </row>
    <row r="110" spans="2:12" ht="18" customHeight="1">
      <c r="B110" s="122" t="s">
        <v>73</v>
      </c>
      <c r="C110" s="91" t="s">
        <v>21</v>
      </c>
      <c r="D110" s="92" t="s">
        <v>22</v>
      </c>
      <c r="E110" s="92" t="s">
        <v>23</v>
      </c>
      <c r="F110" s="92"/>
      <c r="G110" s="239" t="s">
        <v>106</v>
      </c>
      <c r="H110" s="239"/>
      <c r="I110" s="93" t="s">
        <v>24</v>
      </c>
      <c r="J110" s="91" t="s">
        <v>25</v>
      </c>
      <c r="K110" s="91" t="s">
        <v>26</v>
      </c>
      <c r="L110" s="123" t="s">
        <v>27</v>
      </c>
    </row>
    <row r="111" spans="2:12" ht="48" customHeight="1">
      <c r="B111" s="124" t="s">
        <v>107</v>
      </c>
      <c r="C111" s="94" t="s">
        <v>74</v>
      </c>
      <c r="D111" s="89" t="s">
        <v>5</v>
      </c>
      <c r="E111" s="89" t="s">
        <v>75</v>
      </c>
      <c r="F111" s="89"/>
      <c r="G111" s="240" t="s">
        <v>204</v>
      </c>
      <c r="H111" s="240"/>
      <c r="I111" s="95" t="s">
        <v>46</v>
      </c>
      <c r="J111" s="96">
        <v>1</v>
      </c>
      <c r="K111" s="97">
        <v>3.77</v>
      </c>
      <c r="L111" s="125">
        <v>3.77</v>
      </c>
    </row>
    <row r="112" spans="2:12" ht="36" customHeight="1">
      <c r="B112" s="126" t="s">
        <v>108</v>
      </c>
      <c r="C112" s="84" t="s">
        <v>205</v>
      </c>
      <c r="D112" s="98" t="s">
        <v>5</v>
      </c>
      <c r="E112" s="98" t="s">
        <v>206</v>
      </c>
      <c r="F112" s="98"/>
      <c r="G112" s="236" t="s">
        <v>154</v>
      </c>
      <c r="H112" s="236"/>
      <c r="I112" s="99" t="s">
        <v>155</v>
      </c>
      <c r="J112" s="100">
        <v>0.0003</v>
      </c>
      <c r="K112" s="85">
        <v>132.28</v>
      </c>
      <c r="L112" s="127">
        <v>0.03</v>
      </c>
    </row>
    <row r="113" spans="2:12" ht="36" customHeight="1">
      <c r="B113" s="126" t="s">
        <v>108</v>
      </c>
      <c r="C113" s="84" t="s">
        <v>207</v>
      </c>
      <c r="D113" s="98" t="s">
        <v>5</v>
      </c>
      <c r="E113" s="98" t="s">
        <v>208</v>
      </c>
      <c r="F113" s="98"/>
      <c r="G113" s="236" t="s">
        <v>154</v>
      </c>
      <c r="H113" s="236"/>
      <c r="I113" s="99" t="s">
        <v>162</v>
      </c>
      <c r="J113" s="100">
        <v>0.0334</v>
      </c>
      <c r="K113" s="85">
        <v>50.17</v>
      </c>
      <c r="L113" s="127">
        <v>1.67</v>
      </c>
    </row>
    <row r="114" spans="2:12" ht="24" customHeight="1">
      <c r="B114" s="126" t="s">
        <v>108</v>
      </c>
      <c r="C114" s="84" t="s">
        <v>209</v>
      </c>
      <c r="D114" s="98" t="s">
        <v>5</v>
      </c>
      <c r="E114" s="98" t="s">
        <v>210</v>
      </c>
      <c r="F114" s="98"/>
      <c r="G114" s="236" t="s">
        <v>146</v>
      </c>
      <c r="H114" s="236"/>
      <c r="I114" s="99" t="s">
        <v>111</v>
      </c>
      <c r="J114" s="100">
        <v>0.034</v>
      </c>
      <c r="K114" s="85">
        <v>22.38</v>
      </c>
      <c r="L114" s="127">
        <v>0.76</v>
      </c>
    </row>
    <row r="115" spans="2:12" ht="24" customHeight="1">
      <c r="B115" s="126" t="s">
        <v>108</v>
      </c>
      <c r="C115" s="84" t="s">
        <v>167</v>
      </c>
      <c r="D115" s="98" t="s">
        <v>5</v>
      </c>
      <c r="E115" s="98" t="s">
        <v>110</v>
      </c>
      <c r="F115" s="98"/>
      <c r="G115" s="236" t="s">
        <v>146</v>
      </c>
      <c r="H115" s="236"/>
      <c r="I115" s="99" t="s">
        <v>111</v>
      </c>
      <c r="J115" s="100">
        <v>0.014</v>
      </c>
      <c r="K115" s="85">
        <v>17.09</v>
      </c>
      <c r="L115" s="127">
        <v>0.23</v>
      </c>
    </row>
    <row r="116" spans="2:12" ht="24" customHeight="1">
      <c r="B116" s="126" t="s">
        <v>114</v>
      </c>
      <c r="C116" s="84" t="s">
        <v>211</v>
      </c>
      <c r="D116" s="98" t="s">
        <v>5</v>
      </c>
      <c r="E116" s="98" t="s">
        <v>212</v>
      </c>
      <c r="F116" s="98"/>
      <c r="G116" s="236" t="s">
        <v>117</v>
      </c>
      <c r="H116" s="236"/>
      <c r="I116" s="99" t="s">
        <v>213</v>
      </c>
      <c r="J116" s="100">
        <v>0.002</v>
      </c>
      <c r="K116" s="85">
        <v>16.6</v>
      </c>
      <c r="L116" s="127">
        <v>0.03</v>
      </c>
    </row>
    <row r="117" spans="2:12" ht="24" customHeight="1">
      <c r="B117" s="126" t="s">
        <v>114</v>
      </c>
      <c r="C117" s="84" t="s">
        <v>214</v>
      </c>
      <c r="D117" s="98" t="s">
        <v>5</v>
      </c>
      <c r="E117" s="98" t="s">
        <v>215</v>
      </c>
      <c r="F117" s="98"/>
      <c r="G117" s="236" t="s">
        <v>117</v>
      </c>
      <c r="H117" s="236"/>
      <c r="I117" s="99" t="s">
        <v>123</v>
      </c>
      <c r="J117" s="100">
        <v>0.011</v>
      </c>
      <c r="K117" s="85">
        <v>15.33</v>
      </c>
      <c r="L117" s="127">
        <v>0.16</v>
      </c>
    </row>
    <row r="118" spans="2:12" ht="24" customHeight="1">
      <c r="B118" s="126" t="s">
        <v>114</v>
      </c>
      <c r="C118" s="84" t="s">
        <v>216</v>
      </c>
      <c r="D118" s="98" t="s">
        <v>5</v>
      </c>
      <c r="E118" s="98" t="s">
        <v>217</v>
      </c>
      <c r="F118" s="98"/>
      <c r="G118" s="236" t="s">
        <v>117</v>
      </c>
      <c r="H118" s="236"/>
      <c r="I118" s="99" t="s">
        <v>123</v>
      </c>
      <c r="J118" s="100">
        <v>0.025</v>
      </c>
      <c r="K118" s="85">
        <v>15.33</v>
      </c>
      <c r="L118" s="127">
        <v>0.38</v>
      </c>
    </row>
    <row r="119" spans="2:12" ht="24" customHeight="1">
      <c r="B119" s="126" t="s">
        <v>114</v>
      </c>
      <c r="C119" s="84" t="s">
        <v>218</v>
      </c>
      <c r="D119" s="98" t="s">
        <v>5</v>
      </c>
      <c r="E119" s="98" t="s">
        <v>219</v>
      </c>
      <c r="F119" s="98"/>
      <c r="G119" s="236" t="s">
        <v>117</v>
      </c>
      <c r="H119" s="236"/>
      <c r="I119" s="99" t="s">
        <v>213</v>
      </c>
      <c r="J119" s="100">
        <v>0.043</v>
      </c>
      <c r="K119" s="85">
        <v>11.94</v>
      </c>
      <c r="L119" s="127">
        <v>0.51</v>
      </c>
    </row>
    <row r="120" spans="2:12" ht="15">
      <c r="B120" s="128"/>
      <c r="C120" s="84"/>
      <c r="D120" s="84"/>
      <c r="E120" s="84"/>
      <c r="F120" s="84"/>
      <c r="G120" s="84" t="s">
        <v>124</v>
      </c>
      <c r="H120" s="85">
        <v>0.6099518459069021</v>
      </c>
      <c r="I120" s="84" t="s">
        <v>125</v>
      </c>
      <c r="J120" s="85">
        <v>0.53</v>
      </c>
      <c r="K120" s="84" t="s">
        <v>126</v>
      </c>
      <c r="L120" s="127">
        <v>1.14</v>
      </c>
    </row>
    <row r="121" spans="2:12" ht="15">
      <c r="B121" s="128"/>
      <c r="C121" s="84"/>
      <c r="D121" s="84"/>
      <c r="E121" s="84"/>
      <c r="F121" s="84"/>
      <c r="G121" s="84" t="s">
        <v>127</v>
      </c>
      <c r="H121" s="85">
        <v>1.12</v>
      </c>
      <c r="I121" s="84"/>
      <c r="J121" s="237" t="s">
        <v>128</v>
      </c>
      <c r="K121" s="237"/>
      <c r="L121" s="127">
        <v>4.89</v>
      </c>
    </row>
    <row r="122" spans="2:12" ht="30" customHeight="1">
      <c r="B122" s="129"/>
      <c r="C122" s="86"/>
      <c r="D122" s="86"/>
      <c r="E122" s="86"/>
      <c r="F122" s="86"/>
      <c r="G122" s="86"/>
      <c r="H122" s="86"/>
      <c r="I122" s="86" t="s">
        <v>129</v>
      </c>
      <c r="J122" s="87">
        <v>6600</v>
      </c>
      <c r="K122" s="86" t="s">
        <v>130</v>
      </c>
      <c r="L122" s="130">
        <v>32274</v>
      </c>
    </row>
    <row r="123" spans="2:12" ht="0.95" customHeight="1">
      <c r="B123" s="124"/>
      <c r="C123" s="89"/>
      <c r="D123" s="89"/>
      <c r="E123" s="89"/>
      <c r="F123" s="89"/>
      <c r="G123" s="89"/>
      <c r="H123" s="89"/>
      <c r="I123" s="89"/>
      <c r="J123" s="89"/>
      <c r="K123" s="89"/>
      <c r="L123" s="131"/>
    </row>
    <row r="124" spans="2:12" ht="18" customHeight="1">
      <c r="B124" s="122" t="s">
        <v>76</v>
      </c>
      <c r="C124" s="91" t="s">
        <v>21</v>
      </c>
      <c r="D124" s="92" t="s">
        <v>22</v>
      </c>
      <c r="E124" s="92" t="s">
        <v>23</v>
      </c>
      <c r="F124" s="92"/>
      <c r="G124" s="239" t="s">
        <v>106</v>
      </c>
      <c r="H124" s="239"/>
      <c r="I124" s="93" t="s">
        <v>24</v>
      </c>
      <c r="J124" s="91" t="s">
        <v>25</v>
      </c>
      <c r="K124" s="91" t="s">
        <v>26</v>
      </c>
      <c r="L124" s="123" t="s">
        <v>27</v>
      </c>
    </row>
    <row r="125" spans="2:12" ht="48" customHeight="1">
      <c r="B125" s="124" t="s">
        <v>107</v>
      </c>
      <c r="C125" s="94" t="s">
        <v>77</v>
      </c>
      <c r="D125" s="89" t="s">
        <v>5</v>
      </c>
      <c r="E125" s="89" t="s">
        <v>78</v>
      </c>
      <c r="F125" s="89"/>
      <c r="G125" s="240" t="s">
        <v>204</v>
      </c>
      <c r="H125" s="240"/>
      <c r="I125" s="95" t="s">
        <v>35</v>
      </c>
      <c r="J125" s="96">
        <v>1</v>
      </c>
      <c r="K125" s="97">
        <v>21.73</v>
      </c>
      <c r="L125" s="125">
        <v>21.73</v>
      </c>
    </row>
    <row r="126" spans="2:12" ht="24" customHeight="1">
      <c r="B126" s="126" t="s">
        <v>108</v>
      </c>
      <c r="C126" s="84" t="s">
        <v>209</v>
      </c>
      <c r="D126" s="98" t="s">
        <v>5</v>
      </c>
      <c r="E126" s="98" t="s">
        <v>210</v>
      </c>
      <c r="F126" s="98"/>
      <c r="G126" s="236" t="s">
        <v>146</v>
      </c>
      <c r="H126" s="236"/>
      <c r="I126" s="99" t="s">
        <v>111</v>
      </c>
      <c r="J126" s="100">
        <v>0.364</v>
      </c>
      <c r="K126" s="85">
        <v>22.38</v>
      </c>
      <c r="L126" s="127">
        <v>8.14</v>
      </c>
    </row>
    <row r="127" spans="2:12" ht="24" customHeight="1">
      <c r="B127" s="126" t="s">
        <v>108</v>
      </c>
      <c r="C127" s="84" t="s">
        <v>167</v>
      </c>
      <c r="D127" s="98" t="s">
        <v>5</v>
      </c>
      <c r="E127" s="98" t="s">
        <v>110</v>
      </c>
      <c r="F127" s="98"/>
      <c r="G127" s="236" t="s">
        <v>146</v>
      </c>
      <c r="H127" s="236"/>
      <c r="I127" s="99" t="s">
        <v>111</v>
      </c>
      <c r="J127" s="100">
        <v>0.151</v>
      </c>
      <c r="K127" s="85">
        <v>17.09</v>
      </c>
      <c r="L127" s="127">
        <v>2.58</v>
      </c>
    </row>
    <row r="128" spans="2:12" ht="24" customHeight="1">
      <c r="B128" s="126" t="s">
        <v>114</v>
      </c>
      <c r="C128" s="84" t="s">
        <v>211</v>
      </c>
      <c r="D128" s="98" t="s">
        <v>5</v>
      </c>
      <c r="E128" s="98" t="s">
        <v>212</v>
      </c>
      <c r="F128" s="98"/>
      <c r="G128" s="236" t="s">
        <v>117</v>
      </c>
      <c r="H128" s="236"/>
      <c r="I128" s="99" t="s">
        <v>213</v>
      </c>
      <c r="J128" s="100">
        <v>0.021</v>
      </c>
      <c r="K128" s="85">
        <v>16.6</v>
      </c>
      <c r="L128" s="127">
        <v>0.34</v>
      </c>
    </row>
    <row r="129" spans="2:12" ht="24" customHeight="1">
      <c r="B129" s="126" t="s">
        <v>114</v>
      </c>
      <c r="C129" s="84" t="s">
        <v>220</v>
      </c>
      <c r="D129" s="98" t="s">
        <v>5</v>
      </c>
      <c r="E129" s="98" t="s">
        <v>221</v>
      </c>
      <c r="F129" s="98"/>
      <c r="G129" s="236" t="s">
        <v>117</v>
      </c>
      <c r="H129" s="236"/>
      <c r="I129" s="99" t="s">
        <v>143</v>
      </c>
      <c r="J129" s="100">
        <v>0.012</v>
      </c>
      <c r="K129" s="85">
        <v>5.87</v>
      </c>
      <c r="L129" s="127">
        <v>0.07</v>
      </c>
    </row>
    <row r="130" spans="2:12" ht="24" customHeight="1">
      <c r="B130" s="126" t="s">
        <v>114</v>
      </c>
      <c r="C130" s="84" t="s">
        <v>216</v>
      </c>
      <c r="D130" s="98" t="s">
        <v>5</v>
      </c>
      <c r="E130" s="98" t="s">
        <v>217</v>
      </c>
      <c r="F130" s="98"/>
      <c r="G130" s="236" t="s">
        <v>117</v>
      </c>
      <c r="H130" s="236"/>
      <c r="I130" s="99" t="s">
        <v>123</v>
      </c>
      <c r="J130" s="100">
        <v>0.25</v>
      </c>
      <c r="K130" s="85">
        <v>15.33</v>
      </c>
      <c r="L130" s="127">
        <v>3.83</v>
      </c>
    </row>
    <row r="131" spans="2:12" ht="24" customHeight="1">
      <c r="B131" s="126" t="s">
        <v>114</v>
      </c>
      <c r="C131" s="84" t="s">
        <v>214</v>
      </c>
      <c r="D131" s="98" t="s">
        <v>5</v>
      </c>
      <c r="E131" s="98" t="s">
        <v>215</v>
      </c>
      <c r="F131" s="98"/>
      <c r="G131" s="236" t="s">
        <v>117</v>
      </c>
      <c r="H131" s="236"/>
      <c r="I131" s="99" t="s">
        <v>123</v>
      </c>
      <c r="J131" s="100">
        <v>0.11</v>
      </c>
      <c r="K131" s="85">
        <v>15.33</v>
      </c>
      <c r="L131" s="127">
        <v>1.68</v>
      </c>
    </row>
    <row r="132" spans="2:12" ht="24" customHeight="1">
      <c r="B132" s="126" t="s">
        <v>114</v>
      </c>
      <c r="C132" s="84" t="s">
        <v>218</v>
      </c>
      <c r="D132" s="98" t="s">
        <v>5</v>
      </c>
      <c r="E132" s="98" t="s">
        <v>219</v>
      </c>
      <c r="F132" s="98"/>
      <c r="G132" s="236" t="s">
        <v>117</v>
      </c>
      <c r="H132" s="236"/>
      <c r="I132" s="99" t="s">
        <v>213</v>
      </c>
      <c r="J132" s="100">
        <v>0.427</v>
      </c>
      <c r="K132" s="85">
        <v>11.94</v>
      </c>
      <c r="L132" s="127">
        <v>5.09</v>
      </c>
    </row>
    <row r="133" spans="2:12" ht="15">
      <c r="B133" s="128"/>
      <c r="C133" s="84"/>
      <c r="D133" s="84"/>
      <c r="E133" s="84"/>
      <c r="F133" s="84"/>
      <c r="G133" s="84" t="s">
        <v>124</v>
      </c>
      <c r="H133" s="85">
        <v>3.745318352059925</v>
      </c>
      <c r="I133" s="84" t="s">
        <v>125</v>
      </c>
      <c r="J133" s="85">
        <v>3.25</v>
      </c>
      <c r="K133" s="84" t="s">
        <v>126</v>
      </c>
      <c r="L133" s="127">
        <v>7</v>
      </c>
    </row>
    <row r="134" spans="2:12" ht="15">
      <c r="B134" s="128"/>
      <c r="C134" s="84"/>
      <c r="D134" s="84"/>
      <c r="E134" s="84"/>
      <c r="F134" s="84"/>
      <c r="G134" s="84" t="s">
        <v>127</v>
      </c>
      <c r="H134" s="85">
        <v>6.46</v>
      </c>
      <c r="I134" s="84"/>
      <c r="J134" s="237" t="s">
        <v>128</v>
      </c>
      <c r="K134" s="237"/>
      <c r="L134" s="127">
        <v>28.2</v>
      </c>
    </row>
    <row r="135" spans="2:12" ht="30" customHeight="1">
      <c r="B135" s="129"/>
      <c r="C135" s="86"/>
      <c r="D135" s="86"/>
      <c r="E135" s="86"/>
      <c r="F135" s="86"/>
      <c r="G135" s="86"/>
      <c r="H135" s="86"/>
      <c r="I135" s="86" t="s">
        <v>129</v>
      </c>
      <c r="J135" s="87">
        <v>15</v>
      </c>
      <c r="K135" s="86" t="s">
        <v>130</v>
      </c>
      <c r="L135" s="130">
        <v>423</v>
      </c>
    </row>
    <row r="136" spans="2:12" ht="0.95" customHeight="1">
      <c r="B136" s="124"/>
      <c r="C136" s="89"/>
      <c r="D136" s="89"/>
      <c r="E136" s="89"/>
      <c r="F136" s="89"/>
      <c r="G136" s="89"/>
      <c r="H136" s="89"/>
      <c r="I136" s="89"/>
      <c r="J136" s="89"/>
      <c r="K136" s="89"/>
      <c r="L136" s="131"/>
    </row>
    <row r="137" spans="2:12" ht="18" customHeight="1">
      <c r="B137" s="122" t="s">
        <v>79</v>
      </c>
      <c r="C137" s="91" t="s">
        <v>21</v>
      </c>
      <c r="D137" s="92" t="s">
        <v>22</v>
      </c>
      <c r="E137" s="92" t="s">
        <v>23</v>
      </c>
      <c r="F137" s="92"/>
      <c r="G137" s="239" t="s">
        <v>106</v>
      </c>
      <c r="H137" s="239"/>
      <c r="I137" s="93" t="s">
        <v>24</v>
      </c>
      <c r="J137" s="91" t="s">
        <v>25</v>
      </c>
      <c r="K137" s="91" t="s">
        <v>26</v>
      </c>
      <c r="L137" s="123" t="s">
        <v>27</v>
      </c>
    </row>
    <row r="138" spans="2:12" ht="24" customHeight="1">
      <c r="B138" s="124" t="s">
        <v>107</v>
      </c>
      <c r="C138" s="94" t="s">
        <v>80</v>
      </c>
      <c r="D138" s="89" t="s">
        <v>38</v>
      </c>
      <c r="E138" s="89" t="s">
        <v>81</v>
      </c>
      <c r="F138" s="89"/>
      <c r="G138" s="240" t="s">
        <v>222</v>
      </c>
      <c r="H138" s="240"/>
      <c r="I138" s="95" t="s">
        <v>39</v>
      </c>
      <c r="J138" s="96">
        <v>1</v>
      </c>
      <c r="K138" s="97">
        <v>549.35</v>
      </c>
      <c r="L138" s="125">
        <v>549.35</v>
      </c>
    </row>
    <row r="139" spans="2:12" ht="24" customHeight="1">
      <c r="B139" s="126" t="s">
        <v>108</v>
      </c>
      <c r="C139" s="84" t="s">
        <v>223</v>
      </c>
      <c r="D139" s="98" t="s">
        <v>5</v>
      </c>
      <c r="E139" s="98" t="s">
        <v>224</v>
      </c>
      <c r="F139" s="98"/>
      <c r="G139" s="236" t="s">
        <v>225</v>
      </c>
      <c r="H139" s="236"/>
      <c r="I139" s="99" t="s">
        <v>62</v>
      </c>
      <c r="J139" s="100">
        <v>0.009</v>
      </c>
      <c r="K139" s="85">
        <v>67.6</v>
      </c>
      <c r="L139" s="127">
        <v>0.6</v>
      </c>
    </row>
    <row r="140" spans="2:12" ht="36" customHeight="1">
      <c r="B140" s="126" t="s">
        <v>108</v>
      </c>
      <c r="C140" s="84" t="s">
        <v>226</v>
      </c>
      <c r="D140" s="98" t="s">
        <v>5</v>
      </c>
      <c r="E140" s="98" t="s">
        <v>227</v>
      </c>
      <c r="F140" s="98"/>
      <c r="G140" s="236" t="s">
        <v>228</v>
      </c>
      <c r="H140" s="236"/>
      <c r="I140" s="99" t="s">
        <v>62</v>
      </c>
      <c r="J140" s="100">
        <v>0.009</v>
      </c>
      <c r="K140" s="85">
        <v>632.77</v>
      </c>
      <c r="L140" s="127">
        <v>5.69</v>
      </c>
    </row>
    <row r="141" spans="2:12" ht="24" customHeight="1">
      <c r="B141" s="126" t="s">
        <v>108</v>
      </c>
      <c r="C141" s="84" t="s">
        <v>167</v>
      </c>
      <c r="D141" s="98" t="s">
        <v>5</v>
      </c>
      <c r="E141" s="98" t="s">
        <v>110</v>
      </c>
      <c r="F141" s="98"/>
      <c r="G141" s="236" t="s">
        <v>146</v>
      </c>
      <c r="H141" s="236"/>
      <c r="I141" s="99" t="s">
        <v>111</v>
      </c>
      <c r="J141" s="100">
        <v>3</v>
      </c>
      <c r="K141" s="85">
        <v>17.09</v>
      </c>
      <c r="L141" s="127">
        <v>51.27</v>
      </c>
    </row>
    <row r="142" spans="2:12" ht="24" customHeight="1">
      <c r="B142" s="126" t="s">
        <v>114</v>
      </c>
      <c r="C142" s="84" t="s">
        <v>229</v>
      </c>
      <c r="D142" s="98" t="s">
        <v>5</v>
      </c>
      <c r="E142" s="98" t="s">
        <v>230</v>
      </c>
      <c r="F142" s="98"/>
      <c r="G142" s="236" t="s">
        <v>117</v>
      </c>
      <c r="H142" s="236"/>
      <c r="I142" s="99" t="s">
        <v>35</v>
      </c>
      <c r="J142" s="100">
        <v>0.4</v>
      </c>
      <c r="K142" s="85">
        <v>519.75</v>
      </c>
      <c r="L142" s="127">
        <v>207.9</v>
      </c>
    </row>
    <row r="143" spans="2:12" ht="36" customHeight="1">
      <c r="B143" s="126" t="s">
        <v>114</v>
      </c>
      <c r="C143" s="84" t="s">
        <v>231</v>
      </c>
      <c r="D143" s="98" t="s">
        <v>5</v>
      </c>
      <c r="E143" s="98" t="s">
        <v>232</v>
      </c>
      <c r="F143" s="98"/>
      <c r="G143" s="236" t="s">
        <v>117</v>
      </c>
      <c r="H143" s="236"/>
      <c r="I143" s="99" t="s">
        <v>46</v>
      </c>
      <c r="J143" s="100">
        <v>3.6</v>
      </c>
      <c r="K143" s="85">
        <v>78.86</v>
      </c>
      <c r="L143" s="127">
        <v>283.89</v>
      </c>
    </row>
    <row r="144" spans="2:12" ht="15">
      <c r="B144" s="128"/>
      <c r="C144" s="84"/>
      <c r="D144" s="84"/>
      <c r="E144" s="84"/>
      <c r="F144" s="84"/>
      <c r="G144" s="84" t="s">
        <v>124</v>
      </c>
      <c r="H144" s="85">
        <v>17.81166399143927</v>
      </c>
      <c r="I144" s="84" t="s">
        <v>125</v>
      </c>
      <c r="J144" s="85">
        <v>15.48</v>
      </c>
      <c r="K144" s="84" t="s">
        <v>126</v>
      </c>
      <c r="L144" s="127">
        <v>33.29</v>
      </c>
    </row>
    <row r="145" spans="2:12" ht="15">
      <c r="B145" s="128"/>
      <c r="C145" s="84"/>
      <c r="D145" s="84"/>
      <c r="E145" s="84"/>
      <c r="F145" s="84"/>
      <c r="G145" s="84" t="s">
        <v>127</v>
      </c>
      <c r="H145" s="85">
        <v>163.54</v>
      </c>
      <c r="I145" s="84"/>
      <c r="J145" s="237" t="s">
        <v>128</v>
      </c>
      <c r="K145" s="237"/>
      <c r="L145" s="127">
        <v>712.89</v>
      </c>
    </row>
    <row r="146" spans="2:12" ht="30" customHeight="1">
      <c r="B146" s="129"/>
      <c r="C146" s="86"/>
      <c r="D146" s="86"/>
      <c r="E146" s="86"/>
      <c r="F146" s="86"/>
      <c r="G146" s="86"/>
      <c r="H146" s="86"/>
      <c r="I146" s="86" t="s">
        <v>129</v>
      </c>
      <c r="J146" s="87">
        <v>24</v>
      </c>
      <c r="K146" s="86" t="s">
        <v>130</v>
      </c>
      <c r="L146" s="130">
        <v>17109.36</v>
      </c>
    </row>
    <row r="147" spans="2:12" ht="0.95" customHeight="1">
      <c r="B147" s="124"/>
      <c r="C147" s="89"/>
      <c r="D147" s="89"/>
      <c r="E147" s="89"/>
      <c r="F147" s="89"/>
      <c r="G147" s="89"/>
      <c r="H147" s="89"/>
      <c r="I147" s="89"/>
      <c r="J147" s="89"/>
      <c r="K147" s="89"/>
      <c r="L147" s="131"/>
    </row>
    <row r="148" spans="2:12" ht="18" customHeight="1">
      <c r="B148" s="122" t="s">
        <v>82</v>
      </c>
      <c r="C148" s="91" t="s">
        <v>21</v>
      </c>
      <c r="D148" s="92" t="s">
        <v>22</v>
      </c>
      <c r="E148" s="92" t="s">
        <v>23</v>
      </c>
      <c r="F148" s="92"/>
      <c r="G148" s="239" t="s">
        <v>106</v>
      </c>
      <c r="H148" s="239"/>
      <c r="I148" s="93" t="s">
        <v>24</v>
      </c>
      <c r="J148" s="91" t="s">
        <v>25</v>
      </c>
      <c r="K148" s="91" t="s">
        <v>26</v>
      </c>
      <c r="L148" s="123" t="s">
        <v>27</v>
      </c>
    </row>
    <row r="149" spans="2:12" ht="24" customHeight="1">
      <c r="B149" s="124" t="s">
        <v>107</v>
      </c>
      <c r="C149" s="94" t="s">
        <v>83</v>
      </c>
      <c r="D149" s="89" t="s">
        <v>38</v>
      </c>
      <c r="E149" s="89" t="s">
        <v>84</v>
      </c>
      <c r="F149" s="89"/>
      <c r="G149" s="240" t="s">
        <v>233</v>
      </c>
      <c r="H149" s="240"/>
      <c r="I149" s="95" t="s">
        <v>39</v>
      </c>
      <c r="J149" s="96">
        <v>1</v>
      </c>
      <c r="K149" s="97">
        <v>869.45</v>
      </c>
      <c r="L149" s="125">
        <v>869.45</v>
      </c>
    </row>
    <row r="150" spans="2:12" ht="24" customHeight="1">
      <c r="B150" s="126" t="s">
        <v>108</v>
      </c>
      <c r="C150" s="84" t="s">
        <v>223</v>
      </c>
      <c r="D150" s="98" t="s">
        <v>5</v>
      </c>
      <c r="E150" s="98" t="s">
        <v>224</v>
      </c>
      <c r="F150" s="98"/>
      <c r="G150" s="236" t="s">
        <v>225</v>
      </c>
      <c r="H150" s="236"/>
      <c r="I150" s="99" t="s">
        <v>62</v>
      </c>
      <c r="J150" s="100">
        <v>0.009</v>
      </c>
      <c r="K150" s="85">
        <v>67.6</v>
      </c>
      <c r="L150" s="127">
        <v>0.6</v>
      </c>
    </row>
    <row r="151" spans="2:12" ht="36" customHeight="1">
      <c r="B151" s="126" t="s">
        <v>108</v>
      </c>
      <c r="C151" s="84" t="s">
        <v>226</v>
      </c>
      <c r="D151" s="98" t="s">
        <v>5</v>
      </c>
      <c r="E151" s="98" t="s">
        <v>227</v>
      </c>
      <c r="F151" s="98"/>
      <c r="G151" s="236" t="s">
        <v>228</v>
      </c>
      <c r="H151" s="236"/>
      <c r="I151" s="99" t="s">
        <v>62</v>
      </c>
      <c r="J151" s="100">
        <v>0.009</v>
      </c>
      <c r="K151" s="85">
        <v>632.77</v>
      </c>
      <c r="L151" s="127">
        <v>5.69</v>
      </c>
    </row>
    <row r="152" spans="2:12" ht="24" customHeight="1">
      <c r="B152" s="126" t="s">
        <v>108</v>
      </c>
      <c r="C152" s="84" t="s">
        <v>167</v>
      </c>
      <c r="D152" s="98" t="s">
        <v>5</v>
      </c>
      <c r="E152" s="98" t="s">
        <v>110</v>
      </c>
      <c r="F152" s="98"/>
      <c r="G152" s="236" t="s">
        <v>146</v>
      </c>
      <c r="H152" s="236"/>
      <c r="I152" s="99" t="s">
        <v>111</v>
      </c>
      <c r="J152" s="100">
        <v>3</v>
      </c>
      <c r="K152" s="85">
        <v>17.09</v>
      </c>
      <c r="L152" s="127">
        <v>51.27</v>
      </c>
    </row>
    <row r="153" spans="2:12" ht="24" customHeight="1">
      <c r="B153" s="126" t="s">
        <v>114</v>
      </c>
      <c r="C153" s="84" t="s">
        <v>229</v>
      </c>
      <c r="D153" s="98" t="s">
        <v>5</v>
      </c>
      <c r="E153" s="98" t="s">
        <v>230</v>
      </c>
      <c r="F153" s="98"/>
      <c r="G153" s="236" t="s">
        <v>117</v>
      </c>
      <c r="H153" s="236"/>
      <c r="I153" s="99" t="s">
        <v>35</v>
      </c>
      <c r="J153" s="100">
        <v>0.5</v>
      </c>
      <c r="K153" s="85">
        <v>519.75</v>
      </c>
      <c r="L153" s="127">
        <v>259.87</v>
      </c>
    </row>
    <row r="154" spans="2:12" ht="36" customHeight="1">
      <c r="B154" s="126" t="s">
        <v>114</v>
      </c>
      <c r="C154" s="84" t="s">
        <v>231</v>
      </c>
      <c r="D154" s="98" t="s">
        <v>5</v>
      </c>
      <c r="E154" s="98" t="s">
        <v>232</v>
      </c>
      <c r="F154" s="98"/>
      <c r="G154" s="236" t="s">
        <v>117</v>
      </c>
      <c r="H154" s="236"/>
      <c r="I154" s="99" t="s">
        <v>46</v>
      </c>
      <c r="J154" s="100">
        <v>7</v>
      </c>
      <c r="K154" s="85">
        <v>78.86</v>
      </c>
      <c r="L154" s="127">
        <v>552.02</v>
      </c>
    </row>
    <row r="155" spans="2:12" ht="15">
      <c r="B155" s="128"/>
      <c r="C155" s="84"/>
      <c r="D155" s="84"/>
      <c r="E155" s="84"/>
      <c r="F155" s="84"/>
      <c r="G155" s="84" t="s">
        <v>124</v>
      </c>
      <c r="H155" s="85">
        <v>17.81166399143927</v>
      </c>
      <c r="I155" s="84" t="s">
        <v>125</v>
      </c>
      <c r="J155" s="85">
        <v>15.48</v>
      </c>
      <c r="K155" s="84" t="s">
        <v>126</v>
      </c>
      <c r="L155" s="127">
        <v>33.29</v>
      </c>
    </row>
    <row r="156" spans="2:12" ht="15">
      <c r="B156" s="128"/>
      <c r="C156" s="84"/>
      <c r="D156" s="84"/>
      <c r="E156" s="84"/>
      <c r="F156" s="84"/>
      <c r="G156" s="84" t="s">
        <v>127</v>
      </c>
      <c r="H156" s="85">
        <v>258.83</v>
      </c>
      <c r="I156" s="84"/>
      <c r="J156" s="237" t="s">
        <v>128</v>
      </c>
      <c r="K156" s="237"/>
      <c r="L156" s="127">
        <v>1128.29</v>
      </c>
    </row>
    <row r="157" spans="2:12" ht="30" customHeight="1">
      <c r="B157" s="129"/>
      <c r="C157" s="86"/>
      <c r="D157" s="86"/>
      <c r="E157" s="86"/>
      <c r="F157" s="86"/>
      <c r="G157" s="86"/>
      <c r="H157" s="86"/>
      <c r="I157" s="86" t="s">
        <v>129</v>
      </c>
      <c r="J157" s="87">
        <v>6</v>
      </c>
      <c r="K157" s="86" t="s">
        <v>130</v>
      </c>
      <c r="L157" s="130">
        <v>6769.74</v>
      </c>
    </row>
    <row r="158" spans="2:12" ht="0.95" customHeight="1">
      <c r="B158" s="124"/>
      <c r="C158" s="89"/>
      <c r="D158" s="89"/>
      <c r="E158" s="89"/>
      <c r="F158" s="89"/>
      <c r="G158" s="89"/>
      <c r="H158" s="89"/>
      <c r="I158" s="89"/>
      <c r="J158" s="89"/>
      <c r="K158" s="89"/>
      <c r="L158" s="131"/>
    </row>
    <row r="159" spans="2:12" ht="15">
      <c r="B159" s="141"/>
      <c r="C159" s="99"/>
      <c r="D159" s="99"/>
      <c r="E159" s="99"/>
      <c r="F159" s="99"/>
      <c r="G159" s="99"/>
      <c r="H159" s="99"/>
      <c r="I159" s="99"/>
      <c r="J159" s="99"/>
      <c r="K159" s="99"/>
      <c r="L159" s="142"/>
    </row>
    <row r="160" spans="2:12" ht="15">
      <c r="B160" s="226" t="s">
        <v>85</v>
      </c>
      <c r="C160" s="227"/>
      <c r="D160" s="227"/>
      <c r="E160" s="98" t="s">
        <v>86</v>
      </c>
      <c r="F160" s="98"/>
      <c r="G160" s="86"/>
      <c r="H160" s="228" t="s">
        <v>87</v>
      </c>
      <c r="I160" s="227"/>
      <c r="J160" s="238">
        <f>'PLANILHA ORCAMENTARIA'!M29</f>
        <v>1185269.2899999998</v>
      </c>
      <c r="K160" s="227"/>
      <c r="L160" s="230"/>
    </row>
    <row r="161" spans="2:12" ht="15">
      <c r="B161" s="226" t="s">
        <v>88</v>
      </c>
      <c r="C161" s="227"/>
      <c r="D161" s="227"/>
      <c r="E161" s="98" t="s">
        <v>89</v>
      </c>
      <c r="F161" s="98"/>
      <c r="G161" s="86"/>
      <c r="H161" s="228" t="s">
        <v>90</v>
      </c>
      <c r="I161" s="227"/>
      <c r="J161" s="229">
        <v>352851.13</v>
      </c>
      <c r="K161" s="227"/>
      <c r="L161" s="230"/>
    </row>
    <row r="162" spans="2:12" ht="15">
      <c r="B162" s="231" t="s">
        <v>91</v>
      </c>
      <c r="C162" s="232"/>
      <c r="D162" s="232"/>
      <c r="E162" s="143" t="s">
        <v>92</v>
      </c>
      <c r="F162" s="143"/>
      <c r="G162" s="144"/>
      <c r="H162" s="233" t="s">
        <v>93</v>
      </c>
      <c r="I162" s="232"/>
      <c r="J162" s="234">
        <v>1538120.43</v>
      </c>
      <c r="K162" s="232"/>
      <c r="L162" s="235"/>
    </row>
    <row r="163" spans="2:12" ht="60" customHeight="1"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 ht="69.9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</row>
  </sheetData>
  <mergeCells count="123">
    <mergeCell ref="H8:I8"/>
    <mergeCell ref="G9:H9"/>
    <mergeCell ref="G10:H10"/>
    <mergeCell ref="G11:H11"/>
    <mergeCell ref="G12:H12"/>
    <mergeCell ref="G32:H32"/>
    <mergeCell ref="G33:H33"/>
    <mergeCell ref="G34:H34"/>
    <mergeCell ref="G35:H35"/>
    <mergeCell ref="G36:H36"/>
    <mergeCell ref="G13:H13"/>
    <mergeCell ref="G14:H14"/>
    <mergeCell ref="G15:H15"/>
    <mergeCell ref="J17:K17"/>
    <mergeCell ref="G20:H20"/>
    <mergeCell ref="G21:H21"/>
    <mergeCell ref="G49:H49"/>
    <mergeCell ref="G50:H50"/>
    <mergeCell ref="I30:J30"/>
    <mergeCell ref="G51:H51"/>
    <mergeCell ref="G52:H52"/>
    <mergeCell ref="G53:H53"/>
    <mergeCell ref="J55:K55"/>
    <mergeCell ref="J38:K38"/>
    <mergeCell ref="G41:H41"/>
    <mergeCell ref="G42:H42"/>
    <mergeCell ref="G43:H43"/>
    <mergeCell ref="J45:K45"/>
    <mergeCell ref="H48:I48"/>
    <mergeCell ref="G64:H64"/>
    <mergeCell ref="G65:H65"/>
    <mergeCell ref="G66:H66"/>
    <mergeCell ref="G67:H67"/>
    <mergeCell ref="G68:H68"/>
    <mergeCell ref="G69:H69"/>
    <mergeCell ref="H58:I58"/>
    <mergeCell ref="H59:I59"/>
    <mergeCell ref="G60:H60"/>
    <mergeCell ref="G61:H61"/>
    <mergeCell ref="G62:H62"/>
    <mergeCell ref="G63:H63"/>
    <mergeCell ref="G79:H79"/>
    <mergeCell ref="J81:K81"/>
    <mergeCell ref="G84:H84"/>
    <mergeCell ref="G85:H85"/>
    <mergeCell ref="G86:H86"/>
    <mergeCell ref="G87:H87"/>
    <mergeCell ref="J71:K71"/>
    <mergeCell ref="G74:H74"/>
    <mergeCell ref="G75:H75"/>
    <mergeCell ref="G76:H76"/>
    <mergeCell ref="G77:H77"/>
    <mergeCell ref="G78:H78"/>
    <mergeCell ref="G94:H94"/>
    <mergeCell ref="G95:H95"/>
    <mergeCell ref="G96:H96"/>
    <mergeCell ref="J98:K98"/>
    <mergeCell ref="G101:H101"/>
    <mergeCell ref="G102:H102"/>
    <mergeCell ref="G88:H88"/>
    <mergeCell ref="G89:H89"/>
    <mergeCell ref="G90:H90"/>
    <mergeCell ref="G91:H91"/>
    <mergeCell ref="G92:H92"/>
    <mergeCell ref="G93:H93"/>
    <mergeCell ref="G112:H112"/>
    <mergeCell ref="G113:H113"/>
    <mergeCell ref="G114:H114"/>
    <mergeCell ref="G115:H115"/>
    <mergeCell ref="G116:H116"/>
    <mergeCell ref="G117:H117"/>
    <mergeCell ref="G103:H103"/>
    <mergeCell ref="G104:H104"/>
    <mergeCell ref="J106:K106"/>
    <mergeCell ref="H109:I109"/>
    <mergeCell ref="G110:H110"/>
    <mergeCell ref="G111:H111"/>
    <mergeCell ref="G127:H127"/>
    <mergeCell ref="G128:H128"/>
    <mergeCell ref="G129:H129"/>
    <mergeCell ref="G130:H130"/>
    <mergeCell ref="G131:H131"/>
    <mergeCell ref="G132:H132"/>
    <mergeCell ref="G118:H118"/>
    <mergeCell ref="G119:H119"/>
    <mergeCell ref="J121:K121"/>
    <mergeCell ref="G124:H124"/>
    <mergeCell ref="G125:H125"/>
    <mergeCell ref="G126:H126"/>
    <mergeCell ref="J145:K145"/>
    <mergeCell ref="G148:H148"/>
    <mergeCell ref="G149:H149"/>
    <mergeCell ref="G150:H150"/>
    <mergeCell ref="J134:K134"/>
    <mergeCell ref="G137:H137"/>
    <mergeCell ref="G138:H138"/>
    <mergeCell ref="G139:H139"/>
    <mergeCell ref="G140:H140"/>
    <mergeCell ref="G141:H141"/>
    <mergeCell ref="I2:J6"/>
    <mergeCell ref="B164:L164"/>
    <mergeCell ref="B1:L1"/>
    <mergeCell ref="B2:B4"/>
    <mergeCell ref="C2:H4"/>
    <mergeCell ref="K4:L6"/>
    <mergeCell ref="B5:B6"/>
    <mergeCell ref="C5:H6"/>
    <mergeCell ref="B161:D161"/>
    <mergeCell ref="H161:I161"/>
    <mergeCell ref="J161:L161"/>
    <mergeCell ref="B162:D162"/>
    <mergeCell ref="H162:I162"/>
    <mergeCell ref="J162:L162"/>
    <mergeCell ref="G151:H151"/>
    <mergeCell ref="G152:H152"/>
    <mergeCell ref="G153:H153"/>
    <mergeCell ref="G154:H154"/>
    <mergeCell ref="J156:K156"/>
    <mergeCell ref="B160:D160"/>
    <mergeCell ref="H160:I160"/>
    <mergeCell ref="J160:L160"/>
    <mergeCell ref="G142:H142"/>
    <mergeCell ref="G143:H143"/>
  </mergeCells>
  <printOptions horizontalCentered="1"/>
  <pageMargins left="0.5118110236220472" right="0.5118110236220472" top="0.984251968503937" bottom="0.984251968503937" header="0.5118110236220472" footer="0.5118110236220472"/>
  <pageSetup fitToHeight="0" fitToWidth="1" horizontalDpi="600" verticalDpi="600" orientation="landscape" paperSize="9" scale="61" r:id="rId2"/>
  <headerFooter>
    <oddHeader>&amp;C&amp;G</oddHeader>
    <oddFooter>&amp;L 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/>
  </sheetPr>
  <dimension ref="B1:S28"/>
  <sheetViews>
    <sheetView view="pageBreakPreview" zoomScale="90" zoomScaleSheetLayoutView="90" workbookViewId="0" topLeftCell="A6">
      <selection activeCell="B25" sqref="B25:E25"/>
    </sheetView>
  </sheetViews>
  <sheetFormatPr defaultColWidth="9.140625" defaultRowHeight="15"/>
  <cols>
    <col min="1" max="1" width="1.7109375" style="0" customWidth="1"/>
    <col min="2" max="2" width="8.421875" style="0" customWidth="1"/>
    <col min="3" max="3" width="28.8515625" style="0" customWidth="1"/>
    <col min="4" max="5" width="11.7109375" style="0" customWidth="1"/>
    <col min="6" max="15" width="11.57421875" style="0" customWidth="1"/>
    <col min="16" max="16" width="12.140625" style="0" customWidth="1"/>
    <col min="17" max="17" width="2.421875" style="0" customWidth="1"/>
    <col min="18" max="18" width="12.8515625" style="0" customWidth="1"/>
  </cols>
  <sheetData>
    <row r="1" spans="2:16" ht="22.5" customHeight="1">
      <c r="B1" s="194" t="s">
        <v>284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6"/>
    </row>
    <row r="2" spans="2:19" s="1" customFormat="1" ht="18" customHeight="1">
      <c r="B2" s="212" t="s">
        <v>1</v>
      </c>
      <c r="C2" s="264" t="s">
        <v>18</v>
      </c>
      <c r="D2" s="265"/>
      <c r="E2" s="265"/>
      <c r="F2" s="265"/>
      <c r="G2" s="265"/>
      <c r="H2" s="265"/>
      <c r="I2" s="265"/>
      <c r="J2" s="265"/>
      <c r="K2" s="265"/>
      <c r="L2" s="266"/>
      <c r="M2" s="258" t="s">
        <v>283</v>
      </c>
      <c r="N2" s="259"/>
      <c r="O2" s="27" t="s">
        <v>2</v>
      </c>
      <c r="P2" s="28">
        <v>44785</v>
      </c>
      <c r="Q2" s="17"/>
      <c r="R2" s="17"/>
      <c r="S2" s="17"/>
    </row>
    <row r="3" spans="2:19" s="1" customFormat="1" ht="18" customHeight="1">
      <c r="B3" s="212"/>
      <c r="C3" s="270"/>
      <c r="D3" s="271"/>
      <c r="E3" s="271"/>
      <c r="F3" s="271"/>
      <c r="G3" s="271"/>
      <c r="H3" s="271"/>
      <c r="I3" s="271"/>
      <c r="J3" s="271"/>
      <c r="K3" s="271"/>
      <c r="L3" s="272"/>
      <c r="M3" s="260"/>
      <c r="N3" s="261"/>
      <c r="O3" s="29" t="s">
        <v>3</v>
      </c>
      <c r="P3" s="30">
        <v>0.2977</v>
      </c>
      <c r="Q3" s="17"/>
      <c r="R3" s="17"/>
      <c r="S3" s="17"/>
    </row>
    <row r="4" spans="2:19" s="1" customFormat="1" ht="18" customHeight="1">
      <c r="B4" s="212"/>
      <c r="C4" s="267"/>
      <c r="D4" s="268"/>
      <c r="E4" s="268"/>
      <c r="F4" s="268"/>
      <c r="G4" s="268"/>
      <c r="H4" s="268"/>
      <c r="I4" s="268"/>
      <c r="J4" s="268"/>
      <c r="K4" s="268"/>
      <c r="L4" s="269"/>
      <c r="M4" s="260"/>
      <c r="N4" s="261"/>
      <c r="O4" s="258" t="s">
        <v>20</v>
      </c>
      <c r="P4" s="259"/>
      <c r="Q4" s="19"/>
      <c r="R4" s="19"/>
      <c r="S4" s="17"/>
    </row>
    <row r="5" spans="2:19" s="1" customFormat="1" ht="18" customHeight="1">
      <c r="B5" s="212" t="s">
        <v>6</v>
      </c>
      <c r="C5" s="264" t="s">
        <v>94</v>
      </c>
      <c r="D5" s="265"/>
      <c r="E5" s="265"/>
      <c r="F5" s="265"/>
      <c r="G5" s="265"/>
      <c r="H5" s="265"/>
      <c r="I5" s="265"/>
      <c r="J5" s="265"/>
      <c r="K5" s="265"/>
      <c r="L5" s="266"/>
      <c r="M5" s="260"/>
      <c r="N5" s="261"/>
      <c r="O5" s="260"/>
      <c r="P5" s="261"/>
      <c r="Q5" s="16"/>
      <c r="R5" s="16"/>
      <c r="S5" s="17"/>
    </row>
    <row r="6" spans="2:19" s="1" customFormat="1" ht="18" customHeight="1">
      <c r="B6" s="212"/>
      <c r="C6" s="267"/>
      <c r="D6" s="268"/>
      <c r="E6" s="268"/>
      <c r="F6" s="268"/>
      <c r="G6" s="268"/>
      <c r="H6" s="268"/>
      <c r="I6" s="268"/>
      <c r="J6" s="268"/>
      <c r="K6" s="268"/>
      <c r="L6" s="269"/>
      <c r="M6" s="262"/>
      <c r="N6" s="263"/>
      <c r="O6" s="262"/>
      <c r="P6" s="263"/>
      <c r="Q6" s="16"/>
      <c r="R6" s="16"/>
      <c r="S6" s="17"/>
    </row>
    <row r="7" spans="2:19" ht="3" customHeight="1">
      <c r="B7" s="2"/>
      <c r="C7" s="2"/>
      <c r="D7" s="2"/>
      <c r="E7" s="2"/>
      <c r="F7" s="2"/>
      <c r="G7" s="3"/>
      <c r="I7" s="3"/>
      <c r="J7" s="4"/>
      <c r="L7" s="2"/>
      <c r="M7" s="3"/>
      <c r="O7" s="3"/>
      <c r="P7" s="18"/>
      <c r="Q7" s="18"/>
      <c r="R7" s="18"/>
      <c r="S7" s="18"/>
    </row>
    <row r="8" spans="2:16" ht="15.95" customHeight="1">
      <c r="B8" s="5" t="s">
        <v>8</v>
      </c>
      <c r="C8" s="5" t="s">
        <v>9</v>
      </c>
      <c r="D8" s="5" t="s">
        <v>10</v>
      </c>
      <c r="E8" s="43" t="s">
        <v>289</v>
      </c>
      <c r="F8" s="43" t="s">
        <v>11</v>
      </c>
      <c r="G8" s="43" t="s">
        <v>12</v>
      </c>
      <c r="H8" s="43" t="s">
        <v>13</v>
      </c>
      <c r="I8" s="43" t="s">
        <v>14</v>
      </c>
      <c r="J8" s="43" t="s">
        <v>15</v>
      </c>
      <c r="K8" s="43" t="s">
        <v>16</v>
      </c>
      <c r="L8" s="43" t="s">
        <v>285</v>
      </c>
      <c r="M8" s="43" t="s">
        <v>286</v>
      </c>
      <c r="N8" s="43" t="s">
        <v>287</v>
      </c>
      <c r="O8" s="43" t="s">
        <v>288</v>
      </c>
      <c r="P8" s="44" t="s">
        <v>17</v>
      </c>
    </row>
    <row r="9" spans="2:18" ht="21.75" customHeight="1">
      <c r="B9" s="252" t="s">
        <v>296</v>
      </c>
      <c r="C9" s="254" t="s">
        <v>29</v>
      </c>
      <c r="D9" s="256">
        <f>'PLANILHA ORCAMENTARIA'!J10</f>
        <v>74125.13</v>
      </c>
      <c r="E9" s="250">
        <f>'PLANILHA ORCAMENTARIA'!K10</f>
        <v>0.04819201965869475</v>
      </c>
      <c r="F9" s="45">
        <v>0.3</v>
      </c>
      <c r="G9" s="45">
        <v>0.2</v>
      </c>
      <c r="H9" s="45">
        <v>0.15</v>
      </c>
      <c r="I9" s="45">
        <v>0.15</v>
      </c>
      <c r="J9" s="45">
        <v>0.2</v>
      </c>
      <c r="K9" s="46"/>
      <c r="L9" s="46"/>
      <c r="M9" s="46"/>
      <c r="N9" s="46"/>
      <c r="O9" s="46"/>
      <c r="P9" s="47">
        <f>SUM(F9:O9)</f>
        <v>1</v>
      </c>
      <c r="R9" s="6">
        <v>1</v>
      </c>
    </row>
    <row r="10" spans="2:18" ht="8.25" customHeight="1">
      <c r="B10" s="252"/>
      <c r="C10" s="254"/>
      <c r="D10" s="256"/>
      <c r="E10" s="250"/>
      <c r="F10" s="48"/>
      <c r="G10" s="48"/>
      <c r="H10" s="48"/>
      <c r="I10" s="48"/>
      <c r="J10" s="48"/>
      <c r="K10" s="46"/>
      <c r="L10" s="46"/>
      <c r="M10" s="46"/>
      <c r="N10" s="46"/>
      <c r="O10" s="46"/>
      <c r="P10" s="49"/>
      <c r="R10" s="6"/>
    </row>
    <row r="11" spans="2:18" ht="21.75" customHeight="1">
      <c r="B11" s="253"/>
      <c r="C11" s="255"/>
      <c r="D11" s="257"/>
      <c r="E11" s="250"/>
      <c r="F11" s="52">
        <f>(F9*$D$9)</f>
        <v>22237.539</v>
      </c>
      <c r="G11" s="52">
        <f aca="true" t="shared" si="0" ref="G11:J11">(G9*$D$9)</f>
        <v>14825.026000000002</v>
      </c>
      <c r="H11" s="52">
        <f t="shared" si="0"/>
        <v>11118.7695</v>
      </c>
      <c r="I11" s="52">
        <f t="shared" si="0"/>
        <v>11118.7695</v>
      </c>
      <c r="J11" s="52">
        <f t="shared" si="0"/>
        <v>14825.026000000002</v>
      </c>
      <c r="K11" s="50"/>
      <c r="L11" s="50"/>
      <c r="M11" s="50"/>
      <c r="N11" s="50"/>
      <c r="O11" s="50"/>
      <c r="P11" s="51">
        <f>SUM(F11:O11)</f>
        <v>74125.13</v>
      </c>
      <c r="R11" s="7">
        <v>174280.15</v>
      </c>
    </row>
    <row r="12" spans="2:18" ht="21.75" customHeight="1">
      <c r="B12" s="252" t="s">
        <v>297</v>
      </c>
      <c r="C12" s="254" t="s">
        <v>48</v>
      </c>
      <c r="D12" s="256">
        <f>'PLANILHA ORCAMENTARIA'!J15</f>
        <v>81993.38</v>
      </c>
      <c r="E12" s="250">
        <f>'PLANILHA ORCAMENTARIA'!K15</f>
        <v>0.05330751636918315</v>
      </c>
      <c r="F12" s="45">
        <v>0.1</v>
      </c>
      <c r="G12" s="45">
        <v>0.1</v>
      </c>
      <c r="H12" s="45">
        <v>0.1</v>
      </c>
      <c r="I12" s="45">
        <v>0.1</v>
      </c>
      <c r="J12" s="45">
        <v>0.1</v>
      </c>
      <c r="K12" s="45">
        <v>0.1</v>
      </c>
      <c r="L12" s="45">
        <v>0.1</v>
      </c>
      <c r="M12" s="45">
        <v>0.1</v>
      </c>
      <c r="N12" s="45">
        <v>0.1</v>
      </c>
      <c r="O12" s="45">
        <v>0.1</v>
      </c>
      <c r="P12" s="47">
        <f>SUM(F12:O12)</f>
        <v>0.9999999999999999</v>
      </c>
      <c r="R12" s="6">
        <v>1</v>
      </c>
    </row>
    <row r="13" spans="2:18" ht="8.25" customHeight="1">
      <c r="B13" s="252"/>
      <c r="C13" s="254"/>
      <c r="D13" s="256"/>
      <c r="E13" s="25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R13" s="6"/>
    </row>
    <row r="14" spans="2:18" ht="21.75" customHeight="1">
      <c r="B14" s="253"/>
      <c r="C14" s="255"/>
      <c r="D14" s="257"/>
      <c r="E14" s="250"/>
      <c r="F14" s="52">
        <f aca="true" t="shared" si="1" ref="F14:O14">(F12*$D$12)</f>
        <v>8199.338000000002</v>
      </c>
      <c r="G14" s="52">
        <f t="shared" si="1"/>
        <v>8199.338000000002</v>
      </c>
      <c r="H14" s="52">
        <f t="shared" si="1"/>
        <v>8199.338000000002</v>
      </c>
      <c r="I14" s="52">
        <f t="shared" si="1"/>
        <v>8199.338000000002</v>
      </c>
      <c r="J14" s="52">
        <f t="shared" si="1"/>
        <v>8199.338000000002</v>
      </c>
      <c r="K14" s="52">
        <f t="shared" si="1"/>
        <v>8199.338000000002</v>
      </c>
      <c r="L14" s="52">
        <f t="shared" si="1"/>
        <v>8199.338000000002</v>
      </c>
      <c r="M14" s="52">
        <f t="shared" si="1"/>
        <v>8199.338000000002</v>
      </c>
      <c r="N14" s="52">
        <f t="shared" si="1"/>
        <v>8199.338000000002</v>
      </c>
      <c r="O14" s="52">
        <f t="shared" si="1"/>
        <v>8199.338000000002</v>
      </c>
      <c r="P14" s="51">
        <f>SUM(F14:O14)</f>
        <v>81993.38000000002</v>
      </c>
      <c r="R14" s="7">
        <v>2506406.25</v>
      </c>
    </row>
    <row r="15" spans="2:18" ht="21.75" customHeight="1">
      <c r="B15" s="69">
        <v>3</v>
      </c>
      <c r="C15" s="70" t="s">
        <v>53</v>
      </c>
      <c r="D15" s="53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R15" s="6"/>
    </row>
    <row r="16" spans="2:18" ht="21.75" customHeight="1">
      <c r="B16" s="244" t="s">
        <v>290</v>
      </c>
      <c r="C16" s="246" t="s">
        <v>55</v>
      </c>
      <c r="D16" s="248">
        <f>'PLANILHA ORCAMENTARIA'!J18</f>
        <v>1325425.8199999998</v>
      </c>
      <c r="E16" s="251">
        <f>'PLANILHA ORCAMENTARIA'!K18</f>
        <v>0.8617178435111222</v>
      </c>
      <c r="F16" s="58"/>
      <c r="G16" s="58"/>
      <c r="H16" s="58"/>
      <c r="I16" s="58">
        <v>0.1</v>
      </c>
      <c r="J16" s="58">
        <v>0.1</v>
      </c>
      <c r="K16" s="58">
        <v>0.1</v>
      </c>
      <c r="L16" s="58">
        <v>0.2</v>
      </c>
      <c r="M16" s="58">
        <v>0.2</v>
      </c>
      <c r="N16" s="58">
        <v>0.3</v>
      </c>
      <c r="O16" s="58"/>
      <c r="P16" s="59">
        <f>SUM(F16:O16)</f>
        <v>1</v>
      </c>
      <c r="R16" s="6">
        <v>1</v>
      </c>
    </row>
    <row r="17" spans="2:18" ht="8.25" customHeight="1">
      <c r="B17" s="244"/>
      <c r="C17" s="246"/>
      <c r="D17" s="248"/>
      <c r="E17" s="251"/>
      <c r="F17" s="58"/>
      <c r="G17" s="58"/>
      <c r="H17" s="58"/>
      <c r="I17" s="71"/>
      <c r="J17" s="71"/>
      <c r="K17" s="71"/>
      <c r="L17" s="71"/>
      <c r="M17" s="71"/>
      <c r="N17" s="71"/>
      <c r="O17" s="58"/>
      <c r="P17" s="60"/>
      <c r="R17" s="6"/>
    </row>
    <row r="18" spans="2:18" ht="21.75" customHeight="1">
      <c r="B18" s="245"/>
      <c r="C18" s="247"/>
      <c r="D18" s="249"/>
      <c r="E18" s="251"/>
      <c r="F18" s="61"/>
      <c r="G18" s="61"/>
      <c r="H18" s="61"/>
      <c r="I18" s="42">
        <f aca="true" t="shared" si="2" ref="I18:N18">(I16*$D$16)</f>
        <v>132542.582</v>
      </c>
      <c r="J18" s="42">
        <f t="shared" si="2"/>
        <v>132542.582</v>
      </c>
      <c r="K18" s="42">
        <f t="shared" si="2"/>
        <v>132542.582</v>
      </c>
      <c r="L18" s="42">
        <f t="shared" si="2"/>
        <v>265085.164</v>
      </c>
      <c r="M18" s="42">
        <f t="shared" si="2"/>
        <v>265085.164</v>
      </c>
      <c r="N18" s="42">
        <f t="shared" si="2"/>
        <v>397627.7459999999</v>
      </c>
      <c r="O18" s="61"/>
      <c r="P18" s="7">
        <f>SUM(F18:O18)</f>
        <v>1325425.8199999998</v>
      </c>
      <c r="R18" s="7">
        <v>798040.34</v>
      </c>
    </row>
    <row r="19" spans="2:18" ht="21.75" customHeight="1">
      <c r="B19" s="244" t="s">
        <v>291</v>
      </c>
      <c r="C19" s="246" t="s">
        <v>72</v>
      </c>
      <c r="D19" s="248">
        <f>'PLANILHA ORCAMENTARIA'!J23</f>
        <v>56576.1</v>
      </c>
      <c r="E19" s="251">
        <f>'PLANILHA ORCAMENTARIA'!K23</f>
        <v>0.03678262046099993</v>
      </c>
      <c r="F19" s="62"/>
      <c r="G19" s="62"/>
      <c r="H19" s="62"/>
      <c r="I19" s="62"/>
      <c r="J19" s="62"/>
      <c r="K19" s="62"/>
      <c r="L19" s="62"/>
      <c r="M19" s="62"/>
      <c r="N19" s="62"/>
      <c r="O19" s="58">
        <v>1</v>
      </c>
      <c r="P19" s="59">
        <f>SUM(F19:O19)</f>
        <v>1</v>
      </c>
      <c r="R19" s="6">
        <v>1</v>
      </c>
    </row>
    <row r="20" spans="2:18" ht="8.25" customHeight="1">
      <c r="B20" s="244"/>
      <c r="C20" s="246"/>
      <c r="D20" s="248"/>
      <c r="E20" s="251"/>
      <c r="F20" s="62"/>
      <c r="G20" s="62"/>
      <c r="H20" s="62"/>
      <c r="I20" s="62"/>
      <c r="J20" s="62"/>
      <c r="K20" s="62"/>
      <c r="L20" s="62"/>
      <c r="M20" s="62"/>
      <c r="N20" s="62"/>
      <c r="O20" s="60"/>
      <c r="P20" s="60"/>
      <c r="R20" s="6"/>
    </row>
    <row r="21" spans="2:18" ht="21.75" customHeight="1">
      <c r="B21" s="245"/>
      <c r="C21" s="247"/>
      <c r="D21" s="249"/>
      <c r="E21" s="251"/>
      <c r="F21" s="42"/>
      <c r="G21" s="42"/>
      <c r="H21" s="42"/>
      <c r="I21" s="42"/>
      <c r="J21" s="42"/>
      <c r="K21" s="42"/>
      <c r="L21" s="42"/>
      <c r="M21" s="42"/>
      <c r="N21" s="42"/>
      <c r="O21" s="42">
        <f>(O19*$D$19)</f>
        <v>56576.1</v>
      </c>
      <c r="P21" s="7">
        <f>SUM(F21:O21)</f>
        <v>56576.1</v>
      </c>
      <c r="R21" s="7">
        <v>798040.34</v>
      </c>
    </row>
    <row r="22" spans="2:18" s="67" customFormat="1" ht="7.5" customHeight="1">
      <c r="B22" s="63"/>
      <c r="C22" s="64"/>
      <c r="D22" s="63"/>
      <c r="E22" s="65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66"/>
      <c r="R22" s="68"/>
    </row>
    <row r="23" spans="2:18" ht="21.75" customHeight="1">
      <c r="B23" s="275" t="s">
        <v>292</v>
      </c>
      <c r="C23" s="276"/>
      <c r="D23" s="276"/>
      <c r="E23" s="277"/>
      <c r="F23" s="52">
        <f>F11+F14+F18+F21</f>
        <v>30436.877</v>
      </c>
      <c r="G23" s="52">
        <f aca="true" t="shared" si="3" ref="G23:O23">G11+G14+G18+G21</f>
        <v>23024.364</v>
      </c>
      <c r="H23" s="52">
        <f t="shared" si="3"/>
        <v>19318.107500000002</v>
      </c>
      <c r="I23" s="52">
        <f t="shared" si="3"/>
        <v>151860.6895</v>
      </c>
      <c r="J23" s="52">
        <f t="shared" si="3"/>
        <v>155566.946</v>
      </c>
      <c r="K23" s="52">
        <f t="shared" si="3"/>
        <v>140741.91999999998</v>
      </c>
      <c r="L23" s="52">
        <f t="shared" si="3"/>
        <v>273284.502</v>
      </c>
      <c r="M23" s="52">
        <f t="shared" si="3"/>
        <v>273284.502</v>
      </c>
      <c r="N23" s="52">
        <f t="shared" si="3"/>
        <v>405827.0839999999</v>
      </c>
      <c r="O23" s="52">
        <f t="shared" si="3"/>
        <v>64775.438</v>
      </c>
      <c r="P23" s="164">
        <f>P11+P14+P18+P21</f>
        <v>1538120.43</v>
      </c>
      <c r="R23" s="273">
        <v>3478726.74</v>
      </c>
    </row>
    <row r="24" spans="2:18" ht="21.75" customHeight="1">
      <c r="B24" s="275" t="s">
        <v>293</v>
      </c>
      <c r="C24" s="276"/>
      <c r="D24" s="276"/>
      <c r="E24" s="277"/>
      <c r="F24" s="165">
        <f aca="true" t="shared" si="4" ref="F24:O24">F23/$P$23</f>
        <v>0.019788357534526735</v>
      </c>
      <c r="G24" s="165">
        <f t="shared" si="4"/>
        <v>0.014969155568657262</v>
      </c>
      <c r="H24" s="165">
        <f t="shared" si="4"/>
        <v>0.012559554585722525</v>
      </c>
      <c r="I24" s="165">
        <f t="shared" si="4"/>
        <v>0.09873133893683475</v>
      </c>
      <c r="J24" s="165">
        <f t="shared" si="4"/>
        <v>0.10114093991976948</v>
      </c>
      <c r="K24" s="165">
        <f t="shared" si="4"/>
        <v>0.09150253598803053</v>
      </c>
      <c r="L24" s="165">
        <f t="shared" si="4"/>
        <v>0.17767432033914274</v>
      </c>
      <c r="M24" s="165">
        <f t="shared" si="4"/>
        <v>0.17767432033914274</v>
      </c>
      <c r="N24" s="165">
        <f t="shared" si="4"/>
        <v>0.26384610469025493</v>
      </c>
      <c r="O24" s="165">
        <f t="shared" si="4"/>
        <v>0.04211337209791824</v>
      </c>
      <c r="P24" s="166">
        <f>SUM(F24:O24)</f>
        <v>0.9999999999999999</v>
      </c>
      <c r="R24" s="274"/>
    </row>
    <row r="25" spans="2:18" ht="21.75" customHeight="1">
      <c r="B25" s="275" t="s">
        <v>294</v>
      </c>
      <c r="C25" s="276"/>
      <c r="D25" s="276"/>
      <c r="E25" s="277"/>
      <c r="F25" s="52">
        <f>F23</f>
        <v>30436.877</v>
      </c>
      <c r="G25" s="52">
        <f aca="true" t="shared" si="5" ref="G25:O25">G23+F25</f>
        <v>53461.241</v>
      </c>
      <c r="H25" s="52">
        <f t="shared" si="5"/>
        <v>72779.34850000001</v>
      </c>
      <c r="I25" s="52">
        <f t="shared" si="5"/>
        <v>224640.038</v>
      </c>
      <c r="J25" s="52">
        <f t="shared" si="5"/>
        <v>380206.984</v>
      </c>
      <c r="K25" s="52">
        <f t="shared" si="5"/>
        <v>520948.904</v>
      </c>
      <c r="L25" s="52">
        <f t="shared" si="5"/>
        <v>794233.406</v>
      </c>
      <c r="M25" s="52">
        <f t="shared" si="5"/>
        <v>1067517.9079999998</v>
      </c>
      <c r="N25" s="52">
        <f t="shared" si="5"/>
        <v>1473344.9919999996</v>
      </c>
      <c r="O25" s="52">
        <f t="shared" si="5"/>
        <v>1538120.4299999997</v>
      </c>
      <c r="P25" s="167"/>
      <c r="R25" s="273">
        <v>3478726.74</v>
      </c>
    </row>
    <row r="26" spans="2:18" ht="21.75" customHeight="1">
      <c r="B26" s="275" t="s">
        <v>295</v>
      </c>
      <c r="C26" s="276"/>
      <c r="D26" s="276"/>
      <c r="E26" s="277"/>
      <c r="F26" s="165">
        <f>F24</f>
        <v>0.019788357534526735</v>
      </c>
      <c r="G26" s="165">
        <f>G24+F26</f>
        <v>0.03475751310318399</v>
      </c>
      <c r="H26" s="165">
        <f aca="true" t="shared" si="6" ref="H26:O26">H24+G26</f>
        <v>0.04731706768890652</v>
      </c>
      <c r="I26" s="165">
        <f t="shared" si="6"/>
        <v>0.14604840662574126</v>
      </c>
      <c r="J26" s="165">
        <f t="shared" si="6"/>
        <v>0.24718934654551072</v>
      </c>
      <c r="K26" s="165">
        <f t="shared" si="6"/>
        <v>0.33869188253354127</v>
      </c>
      <c r="L26" s="165">
        <f t="shared" si="6"/>
        <v>0.516366202872684</v>
      </c>
      <c r="M26" s="165">
        <f t="shared" si="6"/>
        <v>0.6940405232118267</v>
      </c>
      <c r="N26" s="165">
        <f t="shared" si="6"/>
        <v>0.9578866279020817</v>
      </c>
      <c r="O26" s="165">
        <f t="shared" si="6"/>
        <v>0.9999999999999999</v>
      </c>
      <c r="P26" s="164"/>
      <c r="R26" s="274"/>
    </row>
    <row r="27" spans="2:3" ht="15">
      <c r="B27" s="18"/>
      <c r="C27" s="18"/>
    </row>
    <row r="28" spans="4:5" ht="15">
      <c r="D28" s="8"/>
      <c r="E28" s="8"/>
    </row>
  </sheetData>
  <mergeCells count="29">
    <mergeCell ref="R25:R26"/>
    <mergeCell ref="B26:E26"/>
    <mergeCell ref="B25:E25"/>
    <mergeCell ref="B24:E24"/>
    <mergeCell ref="B23:E23"/>
    <mergeCell ref="R23:R24"/>
    <mergeCell ref="B1:P1"/>
    <mergeCell ref="B2:B4"/>
    <mergeCell ref="B5:B6"/>
    <mergeCell ref="O4:P6"/>
    <mergeCell ref="C5:L6"/>
    <mergeCell ref="C2:L4"/>
    <mergeCell ref="M2:N6"/>
    <mergeCell ref="B19:B21"/>
    <mergeCell ref="C19:C21"/>
    <mergeCell ref="D19:D21"/>
    <mergeCell ref="E9:E11"/>
    <mergeCell ref="E12:E14"/>
    <mergeCell ref="E19:E21"/>
    <mergeCell ref="B16:B18"/>
    <mergeCell ref="C16:C18"/>
    <mergeCell ref="D16:D18"/>
    <mergeCell ref="E16:E18"/>
    <mergeCell ref="B9:B11"/>
    <mergeCell ref="C9:C11"/>
    <mergeCell ref="D9:D11"/>
    <mergeCell ref="B12:B14"/>
    <mergeCell ref="C12:C14"/>
    <mergeCell ref="D12:D14"/>
  </mergeCells>
  <printOptions horizontalCentered="1"/>
  <pageMargins left="0.2755905511811024" right="0.2755905511811024" top="1.2598425196850394" bottom="0.2755905511811024" header="0" footer="0"/>
  <pageSetup horizontalDpi="600" verticalDpi="600" orientation="landscape" paperSize="9" scale="75" r:id="rId2"/>
  <headerFooter>
    <oddHeader>&amp;L&amp;G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42"/>
  <sheetViews>
    <sheetView view="pageBreakPreview" zoomScaleSheetLayoutView="100" workbookViewId="0" topLeftCell="A10">
      <selection activeCell="I17" sqref="I17"/>
    </sheetView>
  </sheetViews>
  <sheetFormatPr defaultColWidth="8.8515625" defaultRowHeight="15"/>
  <cols>
    <col min="1" max="16384" width="8.8515625" style="32" customWidth="1"/>
  </cols>
  <sheetData>
    <row r="1" spans="1:11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>
      <c r="A2" s="31"/>
      <c r="B2" s="188"/>
      <c r="K2" s="31"/>
    </row>
    <row r="3" spans="1:1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11" ht="28.5" customHeight="1">
      <c r="B4" s="279" t="s">
        <v>365</v>
      </c>
      <c r="C4" s="279"/>
      <c r="D4" s="279"/>
      <c r="E4" s="279"/>
      <c r="F4" s="279"/>
      <c r="G4" s="279"/>
      <c r="H4" s="279"/>
      <c r="I4" s="279"/>
      <c r="J4" s="279"/>
      <c r="K4" s="31"/>
    </row>
    <row r="5" spans="2:10" ht="15">
      <c r="B5" s="145"/>
      <c r="C5" s="145"/>
      <c r="D5" s="145"/>
      <c r="E5" s="145"/>
      <c r="F5" s="145"/>
      <c r="G5" s="145"/>
      <c r="H5" s="145"/>
      <c r="I5" s="145"/>
      <c r="J5" s="145"/>
    </row>
    <row r="6" spans="2:10" ht="15">
      <c r="B6" s="280" t="s">
        <v>235</v>
      </c>
      <c r="C6" s="280"/>
      <c r="D6" s="280"/>
      <c r="E6" s="280"/>
      <c r="F6" s="280"/>
      <c r="G6" s="280"/>
      <c r="H6" s="280"/>
      <c r="I6" s="280"/>
      <c r="J6" s="280"/>
    </row>
    <row r="7" spans="2:10" ht="15">
      <c r="B7" s="145"/>
      <c r="C7" s="145"/>
      <c r="D7" s="145"/>
      <c r="E7" s="145"/>
      <c r="F7" s="145"/>
      <c r="G7" s="145"/>
      <c r="H7" s="145"/>
      <c r="I7" s="145"/>
      <c r="J7" s="145"/>
    </row>
    <row r="8" spans="2:10" ht="15">
      <c r="B8" s="146" t="s">
        <v>236</v>
      </c>
      <c r="C8" s="147" t="s">
        <v>237</v>
      </c>
      <c r="D8" s="148"/>
      <c r="E8" s="148"/>
      <c r="F8" s="148"/>
      <c r="G8" s="148"/>
      <c r="H8" s="148"/>
      <c r="I8" s="148"/>
      <c r="J8" s="149"/>
    </row>
    <row r="9" spans="2:10" ht="15">
      <c r="B9" s="150">
        <v>1</v>
      </c>
      <c r="C9" s="148" t="s">
        <v>238</v>
      </c>
      <c r="D9" s="148"/>
      <c r="E9" s="148"/>
      <c r="F9" s="148"/>
      <c r="G9" s="148"/>
      <c r="H9" s="148"/>
      <c r="I9" s="148"/>
      <c r="J9" s="151">
        <v>0.038</v>
      </c>
    </row>
    <row r="10" spans="2:10" ht="15">
      <c r="B10" s="150">
        <v>2</v>
      </c>
      <c r="C10" s="148" t="s">
        <v>239</v>
      </c>
      <c r="D10" s="148"/>
      <c r="E10" s="148"/>
      <c r="F10" s="148"/>
      <c r="G10" s="148"/>
      <c r="H10" s="148"/>
      <c r="I10" s="148"/>
      <c r="J10" s="151">
        <v>0.0032</v>
      </c>
    </row>
    <row r="11" spans="2:10" ht="15">
      <c r="B11" s="150">
        <v>3</v>
      </c>
      <c r="C11" s="148" t="s">
        <v>240</v>
      </c>
      <c r="D11" s="148"/>
      <c r="E11" s="148"/>
      <c r="F11" s="148"/>
      <c r="G11" s="148"/>
      <c r="H11" s="148"/>
      <c r="I11" s="148"/>
      <c r="J11" s="151">
        <v>0.005</v>
      </c>
    </row>
    <row r="12" spans="2:10" ht="15">
      <c r="B12" s="152">
        <v>4</v>
      </c>
      <c r="C12" s="153" t="s">
        <v>241</v>
      </c>
      <c r="D12" s="153"/>
      <c r="E12" s="153"/>
      <c r="F12" s="153"/>
      <c r="G12" s="153"/>
      <c r="H12" s="153"/>
      <c r="I12" s="153"/>
      <c r="J12" s="154">
        <v>0.0102</v>
      </c>
    </row>
    <row r="13" spans="2:10" ht="15">
      <c r="B13" s="152">
        <v>5</v>
      </c>
      <c r="C13" s="153" t="s">
        <v>242</v>
      </c>
      <c r="D13" s="153"/>
      <c r="E13" s="153"/>
      <c r="F13" s="153"/>
      <c r="G13" s="153"/>
      <c r="H13" s="153"/>
      <c r="I13" s="153"/>
      <c r="J13" s="154">
        <v>0.0664</v>
      </c>
    </row>
    <row r="14" spans="2:10" ht="15">
      <c r="B14" s="152">
        <v>6</v>
      </c>
      <c r="C14" s="153" t="s">
        <v>243</v>
      </c>
      <c r="D14" s="153"/>
      <c r="E14" s="153"/>
      <c r="F14" s="153"/>
      <c r="G14" s="153"/>
      <c r="H14" s="153"/>
      <c r="I14" s="153"/>
      <c r="J14" s="155">
        <f>J21</f>
        <v>0.1315</v>
      </c>
    </row>
    <row r="15" spans="2:10" ht="15">
      <c r="B15" s="156"/>
      <c r="C15" s="153"/>
      <c r="D15" s="153"/>
      <c r="E15" s="153"/>
      <c r="F15" s="153"/>
      <c r="G15" s="153"/>
      <c r="H15" s="153"/>
      <c r="I15" s="153"/>
      <c r="J15" s="157"/>
    </row>
    <row r="16" spans="2:10" ht="15">
      <c r="B16" s="158" t="s">
        <v>236</v>
      </c>
      <c r="C16" s="159" t="s">
        <v>244</v>
      </c>
      <c r="D16" s="153"/>
      <c r="E16" s="153"/>
      <c r="F16" s="153"/>
      <c r="G16" s="153"/>
      <c r="H16" s="153"/>
      <c r="I16" s="153"/>
      <c r="J16" s="157"/>
    </row>
    <row r="17" spans="2:11" ht="15">
      <c r="B17" s="156" t="s">
        <v>245</v>
      </c>
      <c r="C17" s="160" t="s">
        <v>246</v>
      </c>
      <c r="D17" s="153"/>
      <c r="E17" s="153"/>
      <c r="F17" s="153"/>
      <c r="G17" s="153"/>
      <c r="H17" s="153"/>
      <c r="I17" s="153"/>
      <c r="J17" s="155">
        <v>0.05</v>
      </c>
      <c r="K17" s="34"/>
    </row>
    <row r="18" spans="2:12" ht="15">
      <c r="B18" s="156" t="s">
        <v>247</v>
      </c>
      <c r="C18" s="153" t="s">
        <v>248</v>
      </c>
      <c r="D18" s="153"/>
      <c r="E18" s="153"/>
      <c r="F18" s="153"/>
      <c r="G18" s="153"/>
      <c r="H18" s="153"/>
      <c r="I18" s="153"/>
      <c r="J18" s="155">
        <v>0.0065</v>
      </c>
      <c r="K18" s="35"/>
      <c r="L18" s="36"/>
    </row>
    <row r="19" spans="2:11" ht="15">
      <c r="B19" s="156" t="s">
        <v>249</v>
      </c>
      <c r="C19" s="153" t="s">
        <v>250</v>
      </c>
      <c r="D19" s="153"/>
      <c r="E19" s="153"/>
      <c r="F19" s="153"/>
      <c r="G19" s="153"/>
      <c r="H19" s="153"/>
      <c r="I19" s="153"/>
      <c r="J19" s="155">
        <v>0.03</v>
      </c>
      <c r="K19" s="35"/>
    </row>
    <row r="20" spans="2:10" ht="15">
      <c r="B20" s="156" t="s">
        <v>251</v>
      </c>
      <c r="C20" s="153" t="s">
        <v>252</v>
      </c>
      <c r="D20" s="153"/>
      <c r="E20" s="153"/>
      <c r="F20" s="153"/>
      <c r="G20" s="153"/>
      <c r="H20" s="153"/>
      <c r="I20" s="153"/>
      <c r="J20" s="155">
        <v>0.045</v>
      </c>
    </row>
    <row r="21" spans="2:10" ht="15">
      <c r="B21" s="153"/>
      <c r="C21" s="153"/>
      <c r="D21" s="153"/>
      <c r="E21" s="153"/>
      <c r="F21" s="153"/>
      <c r="G21" s="153"/>
      <c r="H21" s="281" t="s">
        <v>253</v>
      </c>
      <c r="I21" s="281"/>
      <c r="J21" s="161">
        <f>SUM(J17:J20)</f>
        <v>0.1315</v>
      </c>
    </row>
    <row r="22" spans="2:10" ht="15">
      <c r="B22" s="282" t="s">
        <v>254</v>
      </c>
      <c r="C22" s="282"/>
      <c r="D22" s="282"/>
      <c r="E22" s="282"/>
      <c r="F22" s="282"/>
      <c r="G22" s="282"/>
      <c r="H22" s="282"/>
      <c r="I22" s="282"/>
      <c r="J22" s="282"/>
    </row>
    <row r="23" spans="2:10" ht="53.25" customHeight="1">
      <c r="B23" s="281"/>
      <c r="C23" s="281"/>
      <c r="D23" s="281"/>
      <c r="E23" s="281"/>
      <c r="F23" s="281"/>
      <c r="G23" s="281"/>
      <c r="H23" s="281"/>
      <c r="I23" s="281"/>
      <c r="J23" s="162">
        <f>(((1+J9+J10+J11)*(1+J12)*(1+J13))/(1-J14))-1</f>
        <v>0.2976942893909038</v>
      </c>
    </row>
    <row r="24" spans="2:10" ht="15">
      <c r="B24" s="148"/>
      <c r="C24" s="148"/>
      <c r="D24" s="148"/>
      <c r="E24" s="148"/>
      <c r="F24" s="148"/>
      <c r="G24" s="148"/>
      <c r="H24" s="148"/>
      <c r="I24" s="148"/>
      <c r="J24" s="163"/>
    </row>
    <row r="25" spans="2:10" ht="15">
      <c r="B25" s="37" t="s">
        <v>255</v>
      </c>
      <c r="C25" s="38"/>
      <c r="D25" s="38"/>
      <c r="E25" s="38"/>
      <c r="F25" s="38"/>
      <c r="G25" s="38"/>
      <c r="H25" s="38"/>
      <c r="I25" s="38"/>
      <c r="J25" s="38"/>
    </row>
    <row r="26" spans="2:10" ht="25.5" customHeight="1">
      <c r="B26" s="283" t="s">
        <v>256</v>
      </c>
      <c r="C26" s="283"/>
      <c r="D26" s="283"/>
      <c r="E26" s="283"/>
      <c r="F26" s="283"/>
      <c r="G26" s="283"/>
      <c r="H26" s="283"/>
      <c r="I26" s="283"/>
      <c r="J26" s="283"/>
    </row>
    <row r="27" spans="2:10" ht="30" customHeight="1">
      <c r="B27" s="283" t="s">
        <v>257</v>
      </c>
      <c r="C27" s="283"/>
      <c r="D27" s="283"/>
      <c r="E27" s="283"/>
      <c r="F27" s="283"/>
      <c r="G27" s="283"/>
      <c r="H27" s="283"/>
      <c r="I27" s="283"/>
      <c r="J27" s="283"/>
    </row>
    <row r="28" spans="2:10" ht="24" customHeight="1">
      <c r="B28" s="283" t="s">
        <v>258</v>
      </c>
      <c r="C28" s="283"/>
      <c r="D28" s="283"/>
      <c r="E28" s="283"/>
      <c r="F28" s="283"/>
      <c r="G28" s="283"/>
      <c r="H28" s="283"/>
      <c r="I28" s="283"/>
      <c r="J28" s="283"/>
    </row>
    <row r="29" spans="2:10" ht="35.25" customHeight="1">
      <c r="B29" s="283" t="s">
        <v>259</v>
      </c>
      <c r="C29" s="283"/>
      <c r="D29" s="283"/>
      <c r="E29" s="283"/>
      <c r="F29" s="283"/>
      <c r="G29" s="283"/>
      <c r="H29" s="283"/>
      <c r="I29" s="283"/>
      <c r="J29" s="283"/>
    </row>
    <row r="30" spans="2:10" ht="47.25" customHeight="1">
      <c r="B30" s="283" t="s">
        <v>260</v>
      </c>
      <c r="C30" s="283"/>
      <c r="D30" s="283"/>
      <c r="E30" s="283"/>
      <c r="F30" s="283"/>
      <c r="G30" s="283"/>
      <c r="H30" s="283"/>
      <c r="I30" s="283"/>
      <c r="J30" s="283"/>
    </row>
    <row r="31" spans="2:10" ht="41.85" customHeight="1">
      <c r="B31" s="283" t="s">
        <v>261</v>
      </c>
      <c r="C31" s="283"/>
      <c r="D31" s="283"/>
      <c r="E31" s="283"/>
      <c r="F31" s="283"/>
      <c r="G31" s="283"/>
      <c r="H31" s="283"/>
      <c r="I31" s="283"/>
      <c r="J31" s="283"/>
    </row>
    <row r="32" spans="2:10" ht="15">
      <c r="B32" s="33"/>
      <c r="C32" s="33"/>
      <c r="D32" s="33"/>
      <c r="E32" s="33"/>
      <c r="F32" s="33"/>
      <c r="G32" s="33"/>
      <c r="H32" s="33"/>
      <c r="I32" s="33"/>
      <c r="J32" s="33"/>
    </row>
    <row r="33" spans="2:10" ht="15">
      <c r="B33" s="278"/>
      <c r="C33" s="278"/>
      <c r="D33" s="278"/>
      <c r="E33" s="278"/>
      <c r="F33" s="278"/>
      <c r="G33" s="278"/>
      <c r="H33" s="278"/>
      <c r="I33" s="278"/>
      <c r="J33" s="278"/>
    </row>
    <row r="40" ht="15">
      <c r="P40" s="32">
        <v>24.23</v>
      </c>
    </row>
    <row r="41" ht="15">
      <c r="P41" s="32">
        <v>4.5</v>
      </c>
    </row>
    <row r="42" ht="15">
      <c r="P42" s="32">
        <f>P41+P40</f>
        <v>28.73</v>
      </c>
    </row>
  </sheetData>
  <mergeCells count="12">
    <mergeCell ref="B33:J33"/>
    <mergeCell ref="B4:J4"/>
    <mergeCell ref="B6:J6"/>
    <mergeCell ref="H21:I21"/>
    <mergeCell ref="B22:J22"/>
    <mergeCell ref="B23:I23"/>
    <mergeCell ref="B26:J26"/>
    <mergeCell ref="B27:J27"/>
    <mergeCell ref="B28:J28"/>
    <mergeCell ref="B29:J29"/>
    <mergeCell ref="B30:J30"/>
    <mergeCell ref="B31:J31"/>
  </mergeCells>
  <printOptions horizontalCentered="1"/>
  <pageMargins left="0.5118110236220472" right="0.5118110236220472" top="1.3385826771653544" bottom="0.7874015748031497" header="0.31496062992125984" footer="0.31496062992125984"/>
  <pageSetup horizontalDpi="360" verticalDpi="360" orientation="portrait" paperSize="9" scale="89" r:id="rId3"/>
  <headerFooter>
    <oddHeader>&amp;C&amp;G</oddHeader>
    <oddFooter>&amp;C&amp;G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Q43"/>
  <sheetViews>
    <sheetView view="pageBreakPreview" zoomScale="80" zoomScaleSheetLayoutView="80" workbookViewId="0" topLeftCell="A19">
      <selection activeCell="M20" sqref="M20"/>
    </sheetView>
  </sheetViews>
  <sheetFormatPr defaultColWidth="9.140625" defaultRowHeight="15"/>
  <cols>
    <col min="1" max="1" width="9.140625" style="169" customWidth="1"/>
    <col min="2" max="2" width="5.57421875" style="169" customWidth="1"/>
    <col min="3" max="5" width="9.140625" style="169" customWidth="1"/>
    <col min="6" max="6" width="16.7109375" style="169" customWidth="1"/>
    <col min="7" max="7" width="9.140625" style="169" customWidth="1"/>
    <col min="8" max="8" width="12.421875" style="169" customWidth="1"/>
    <col min="9" max="9" width="16.7109375" style="169" customWidth="1"/>
    <col min="10" max="10" width="18.140625" style="169" customWidth="1"/>
    <col min="11" max="11" width="5.28125" style="169" customWidth="1"/>
    <col min="12" max="12" width="9.140625" style="169" customWidth="1"/>
    <col min="13" max="13" width="22.421875" style="169" customWidth="1"/>
    <col min="14" max="15" width="9.140625" style="169" customWidth="1"/>
    <col min="16" max="16" width="12.140625" style="169" bestFit="1" customWidth="1"/>
    <col min="17" max="16384" width="9.140625" style="169" customWidth="1"/>
  </cols>
  <sheetData>
    <row r="1" spans="2:17" ht="15">
      <c r="B1" s="289"/>
      <c r="C1" s="289"/>
      <c r="D1" s="289"/>
      <c r="E1" s="289"/>
      <c r="F1" s="289"/>
      <c r="G1" s="289"/>
      <c r="H1" s="289"/>
      <c r="I1" s="289"/>
      <c r="J1" s="289"/>
      <c r="K1" s="193"/>
      <c r="L1" s="168"/>
      <c r="M1" s="168"/>
      <c r="Q1" s="169">
        <v>1000</v>
      </c>
    </row>
    <row r="2" spans="2:13" ht="15">
      <c r="B2" s="289"/>
      <c r="C2" s="289"/>
      <c r="D2" s="289"/>
      <c r="E2" s="289"/>
      <c r="F2" s="289"/>
      <c r="G2" s="289"/>
      <c r="H2" s="289"/>
      <c r="I2" s="289"/>
      <c r="J2" s="289"/>
      <c r="K2" s="193"/>
      <c r="L2" s="168"/>
      <c r="M2" s="168"/>
    </row>
    <row r="3" spans="2:13" ht="34.5" customHeight="1">
      <c r="B3" s="192"/>
      <c r="C3" s="287" t="s">
        <v>365</v>
      </c>
      <c r="D3" s="287"/>
      <c r="E3" s="287"/>
      <c r="F3" s="287"/>
      <c r="G3" s="287"/>
      <c r="H3" s="287"/>
      <c r="I3" s="287"/>
      <c r="J3" s="287"/>
      <c r="K3" s="193"/>
      <c r="L3" s="168"/>
      <c r="M3" s="168"/>
    </row>
    <row r="4" spans="2:13" s="190" customFormat="1" ht="15"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89"/>
      <c r="M4" s="189"/>
    </row>
    <row r="5" spans="3:13" s="192" customFormat="1" ht="15">
      <c r="C5" s="288" t="s">
        <v>298</v>
      </c>
      <c r="D5" s="288"/>
      <c r="E5" s="288"/>
      <c r="F5" s="288"/>
      <c r="G5" s="288"/>
      <c r="H5" s="288"/>
      <c r="I5" s="288"/>
      <c r="J5" s="288"/>
      <c r="K5" s="191"/>
      <c r="L5" s="191"/>
      <c r="M5" s="191"/>
    </row>
    <row r="6" spans="2:11" s="190" customFormat="1" ht="15"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3:10" ht="15">
      <c r="C7" s="290" t="s">
        <v>263</v>
      </c>
      <c r="D7" s="292" t="s">
        <v>299</v>
      </c>
      <c r="E7" s="293"/>
      <c r="F7" s="293"/>
      <c r="G7" s="293"/>
      <c r="H7" s="294"/>
      <c r="I7" s="298" t="s">
        <v>300</v>
      </c>
      <c r="J7" s="299"/>
    </row>
    <row r="8" spans="3:10" ht="15">
      <c r="C8" s="291"/>
      <c r="D8" s="295"/>
      <c r="E8" s="296"/>
      <c r="F8" s="296"/>
      <c r="G8" s="296"/>
      <c r="H8" s="297"/>
      <c r="I8" s="170" t="s">
        <v>301</v>
      </c>
      <c r="J8" s="171" t="s">
        <v>302</v>
      </c>
    </row>
    <row r="9" spans="3:10" ht="15">
      <c r="C9" s="284" t="s">
        <v>303</v>
      </c>
      <c r="D9" s="285"/>
      <c r="E9" s="285"/>
      <c r="F9" s="285"/>
      <c r="G9" s="285"/>
      <c r="H9" s="285"/>
      <c r="I9" s="285"/>
      <c r="J9" s="286"/>
    </row>
    <row r="10" spans="3:10" ht="15">
      <c r="C10" s="172" t="s">
        <v>304</v>
      </c>
      <c r="D10" s="173" t="s">
        <v>305</v>
      </c>
      <c r="E10" s="174"/>
      <c r="F10" s="174"/>
      <c r="G10" s="174"/>
      <c r="H10" s="175"/>
      <c r="I10" s="176">
        <v>0</v>
      </c>
      <c r="J10" s="177">
        <v>0</v>
      </c>
    </row>
    <row r="11" spans="3:10" ht="15">
      <c r="C11" s="178" t="s">
        <v>306</v>
      </c>
      <c r="D11" s="173" t="s">
        <v>307</v>
      </c>
      <c r="E11" s="174"/>
      <c r="F11" s="174"/>
      <c r="G11" s="174"/>
      <c r="H11" s="175"/>
      <c r="I11" s="177">
        <v>0.015</v>
      </c>
      <c r="J11" s="177">
        <v>0.015</v>
      </c>
    </row>
    <row r="12" spans="3:10" ht="15">
      <c r="C12" s="178" t="s">
        <v>308</v>
      </c>
      <c r="D12" s="173" t="s">
        <v>309</v>
      </c>
      <c r="E12" s="174"/>
      <c r="F12" s="174"/>
      <c r="G12" s="174"/>
      <c r="H12" s="175"/>
      <c r="I12" s="177">
        <v>0.01</v>
      </c>
      <c r="J12" s="177">
        <v>0.01</v>
      </c>
    </row>
    <row r="13" spans="3:10" ht="15">
      <c r="C13" s="178" t="s">
        <v>310</v>
      </c>
      <c r="D13" s="173" t="s">
        <v>311</v>
      </c>
      <c r="E13" s="174"/>
      <c r="F13" s="174"/>
      <c r="G13" s="174"/>
      <c r="H13" s="175"/>
      <c r="I13" s="177">
        <v>0.002</v>
      </c>
      <c r="J13" s="177">
        <v>0.002</v>
      </c>
    </row>
    <row r="14" spans="3:10" ht="15">
      <c r="C14" s="178" t="s">
        <v>312</v>
      </c>
      <c r="D14" s="173" t="s">
        <v>313</v>
      </c>
      <c r="E14" s="174"/>
      <c r="F14" s="174"/>
      <c r="G14" s="174"/>
      <c r="H14" s="175"/>
      <c r="I14" s="177">
        <v>0.006</v>
      </c>
      <c r="J14" s="177">
        <v>0.006</v>
      </c>
    </row>
    <row r="15" spans="3:10" ht="15">
      <c r="C15" s="178" t="s">
        <v>314</v>
      </c>
      <c r="D15" s="173" t="s">
        <v>315</v>
      </c>
      <c r="E15" s="174"/>
      <c r="F15" s="174"/>
      <c r="G15" s="174"/>
      <c r="H15" s="175"/>
      <c r="I15" s="177">
        <v>0.025</v>
      </c>
      <c r="J15" s="177">
        <v>0.025</v>
      </c>
    </row>
    <row r="16" spans="3:10" ht="15">
      <c r="C16" s="178" t="s">
        <v>316</v>
      </c>
      <c r="D16" s="173" t="s">
        <v>317</v>
      </c>
      <c r="E16" s="174"/>
      <c r="F16" s="174"/>
      <c r="G16" s="174"/>
      <c r="H16" s="175"/>
      <c r="I16" s="177">
        <v>0.03</v>
      </c>
      <c r="J16" s="177">
        <v>0.03</v>
      </c>
    </row>
    <row r="17" spans="3:10" ht="15">
      <c r="C17" s="178" t="s">
        <v>318</v>
      </c>
      <c r="D17" s="173" t="s">
        <v>319</v>
      </c>
      <c r="E17" s="174"/>
      <c r="F17" s="174"/>
      <c r="G17" s="174"/>
      <c r="H17" s="175"/>
      <c r="I17" s="177">
        <v>0.08</v>
      </c>
      <c r="J17" s="177">
        <v>0.08</v>
      </c>
    </row>
    <row r="18" spans="3:10" ht="15">
      <c r="C18" s="178" t="s">
        <v>320</v>
      </c>
      <c r="D18" s="173" t="s">
        <v>321</v>
      </c>
      <c r="E18" s="174"/>
      <c r="F18" s="174"/>
      <c r="G18" s="174"/>
      <c r="H18" s="175"/>
      <c r="I18" s="177">
        <v>0</v>
      </c>
      <c r="J18" s="177">
        <v>0</v>
      </c>
    </row>
    <row r="19" spans="3:10" ht="15">
      <c r="C19" s="179" t="s">
        <v>322</v>
      </c>
      <c r="D19" s="180" t="s">
        <v>27</v>
      </c>
      <c r="E19" s="181"/>
      <c r="F19" s="181"/>
      <c r="G19" s="181"/>
      <c r="H19" s="182"/>
      <c r="I19" s="183">
        <f>SUM(I10:I18)</f>
        <v>0.16799999999999998</v>
      </c>
      <c r="J19" s="183">
        <f>SUM(J10:J18)</f>
        <v>0.16799999999999998</v>
      </c>
    </row>
    <row r="20" spans="3:10" ht="15">
      <c r="C20" s="284" t="s">
        <v>323</v>
      </c>
      <c r="D20" s="285"/>
      <c r="E20" s="285"/>
      <c r="F20" s="285"/>
      <c r="G20" s="285"/>
      <c r="H20" s="285"/>
      <c r="I20" s="285"/>
      <c r="J20" s="286"/>
    </row>
    <row r="21" spans="3:10" ht="15">
      <c r="C21" s="178" t="s">
        <v>324</v>
      </c>
      <c r="D21" s="173" t="s">
        <v>325</v>
      </c>
      <c r="E21" s="174"/>
      <c r="F21" s="174"/>
      <c r="G21" s="174"/>
      <c r="H21" s="175"/>
      <c r="I21" s="177">
        <v>0.1811</v>
      </c>
      <c r="J21" s="184" t="s">
        <v>326</v>
      </c>
    </row>
    <row r="22" spans="3:10" ht="15">
      <c r="C22" s="178" t="s">
        <v>327</v>
      </c>
      <c r="D22" s="173" t="s">
        <v>328</v>
      </c>
      <c r="E22" s="174"/>
      <c r="F22" s="174"/>
      <c r="G22" s="174"/>
      <c r="H22" s="175"/>
      <c r="I22" s="177">
        <v>0.0415</v>
      </c>
      <c r="J22" s="184" t="s">
        <v>326</v>
      </c>
    </row>
    <row r="23" spans="3:10" ht="15">
      <c r="C23" s="178" t="s">
        <v>329</v>
      </c>
      <c r="D23" s="173" t="s">
        <v>330</v>
      </c>
      <c r="E23" s="174"/>
      <c r="F23" s="174"/>
      <c r="G23" s="174"/>
      <c r="H23" s="175"/>
      <c r="I23" s="177">
        <v>0.0089</v>
      </c>
      <c r="J23" s="177">
        <v>0.0067</v>
      </c>
    </row>
    <row r="24" spans="3:10" ht="15">
      <c r="C24" s="178" t="s">
        <v>331</v>
      </c>
      <c r="D24" s="173" t="s">
        <v>332</v>
      </c>
      <c r="E24" s="174"/>
      <c r="F24" s="174"/>
      <c r="G24" s="174"/>
      <c r="H24" s="175"/>
      <c r="I24" s="177">
        <v>0.1098</v>
      </c>
      <c r="J24" s="177">
        <v>0.0833</v>
      </c>
    </row>
    <row r="25" spans="3:10" ht="15">
      <c r="C25" s="178" t="s">
        <v>333</v>
      </c>
      <c r="D25" s="173" t="s">
        <v>334</v>
      </c>
      <c r="E25" s="174"/>
      <c r="F25" s="174"/>
      <c r="G25" s="174"/>
      <c r="H25" s="175"/>
      <c r="I25" s="177">
        <v>0.0007</v>
      </c>
      <c r="J25" s="177">
        <v>0.0006</v>
      </c>
    </row>
    <row r="26" spans="3:10" ht="15">
      <c r="C26" s="178" t="s">
        <v>335</v>
      </c>
      <c r="D26" s="173" t="s">
        <v>336</v>
      </c>
      <c r="E26" s="174"/>
      <c r="F26" s="174"/>
      <c r="G26" s="174"/>
      <c r="H26" s="175"/>
      <c r="I26" s="177">
        <v>0.0073</v>
      </c>
      <c r="J26" s="177">
        <v>0.0056</v>
      </c>
    </row>
    <row r="27" spans="3:10" ht="15">
      <c r="C27" s="178" t="s">
        <v>337</v>
      </c>
      <c r="D27" s="173" t="s">
        <v>338</v>
      </c>
      <c r="E27" s="174"/>
      <c r="F27" s="174"/>
      <c r="G27" s="174"/>
      <c r="H27" s="175"/>
      <c r="I27" s="177">
        <v>0.0268</v>
      </c>
      <c r="J27" s="184" t="s">
        <v>326</v>
      </c>
    </row>
    <row r="28" spans="3:10" ht="15">
      <c r="C28" s="178" t="s">
        <v>339</v>
      </c>
      <c r="D28" s="173" t="s">
        <v>340</v>
      </c>
      <c r="E28" s="174"/>
      <c r="F28" s="174"/>
      <c r="G28" s="174"/>
      <c r="H28" s="175"/>
      <c r="I28" s="177">
        <v>0.0011</v>
      </c>
      <c r="J28" s="177">
        <v>0.0008</v>
      </c>
    </row>
    <row r="29" spans="3:10" ht="15">
      <c r="C29" s="178" t="s">
        <v>341</v>
      </c>
      <c r="D29" s="173" t="s">
        <v>342</v>
      </c>
      <c r="E29" s="174"/>
      <c r="F29" s="174"/>
      <c r="G29" s="174"/>
      <c r="H29" s="175"/>
      <c r="I29" s="177">
        <v>0.0927</v>
      </c>
      <c r="J29" s="177">
        <v>0.0703</v>
      </c>
    </row>
    <row r="30" spans="3:10" ht="15">
      <c r="C30" s="178" t="s">
        <v>343</v>
      </c>
      <c r="D30" s="173" t="s">
        <v>344</v>
      </c>
      <c r="E30" s="174"/>
      <c r="F30" s="174"/>
      <c r="G30" s="174"/>
      <c r="H30" s="175"/>
      <c r="I30" s="177">
        <v>0.0003</v>
      </c>
      <c r="J30" s="177">
        <v>0.0003</v>
      </c>
    </row>
    <row r="31" spans="3:10" ht="15">
      <c r="C31" s="179" t="s">
        <v>345</v>
      </c>
      <c r="D31" s="180" t="s">
        <v>27</v>
      </c>
      <c r="E31" s="181"/>
      <c r="F31" s="181"/>
      <c r="G31" s="181"/>
      <c r="H31" s="182"/>
      <c r="I31" s="185">
        <f>SUM(I21:I30)</f>
        <v>0.47019999999999995</v>
      </c>
      <c r="J31" s="185">
        <f>SUM(J21:J30)</f>
        <v>0.1676</v>
      </c>
    </row>
    <row r="32" spans="3:10" ht="15">
      <c r="C32" s="284" t="s">
        <v>346</v>
      </c>
      <c r="D32" s="285"/>
      <c r="E32" s="285"/>
      <c r="F32" s="285"/>
      <c r="G32" s="285"/>
      <c r="H32" s="285"/>
      <c r="I32" s="285"/>
      <c r="J32" s="286"/>
    </row>
    <row r="33" spans="3:10" ht="15">
      <c r="C33" s="178" t="s">
        <v>347</v>
      </c>
      <c r="D33" s="173" t="s">
        <v>348</v>
      </c>
      <c r="E33" s="174"/>
      <c r="F33" s="174"/>
      <c r="G33" s="174"/>
      <c r="H33" s="175"/>
      <c r="I33" s="177">
        <v>0.0569</v>
      </c>
      <c r="J33" s="177">
        <v>0.0432</v>
      </c>
    </row>
    <row r="34" spans="3:10" ht="15">
      <c r="C34" s="178" t="s">
        <v>349</v>
      </c>
      <c r="D34" s="173" t="s">
        <v>350</v>
      </c>
      <c r="E34" s="174"/>
      <c r="F34" s="174"/>
      <c r="G34" s="174"/>
      <c r="H34" s="175"/>
      <c r="I34" s="177">
        <v>0.0013</v>
      </c>
      <c r="J34" s="177">
        <v>0.001</v>
      </c>
    </row>
    <row r="35" spans="3:10" ht="15">
      <c r="C35" s="178" t="s">
        <v>351</v>
      </c>
      <c r="D35" s="173" t="s">
        <v>352</v>
      </c>
      <c r="E35" s="174"/>
      <c r="F35" s="174"/>
      <c r="G35" s="174"/>
      <c r="H35" s="175"/>
      <c r="I35" s="177">
        <v>0.0447</v>
      </c>
      <c r="J35" s="177">
        <v>0.0339</v>
      </c>
    </row>
    <row r="36" spans="3:10" ht="15">
      <c r="C36" s="178" t="s">
        <v>353</v>
      </c>
      <c r="D36" s="173" t="s">
        <v>354</v>
      </c>
      <c r="E36" s="174"/>
      <c r="F36" s="174"/>
      <c r="G36" s="174"/>
      <c r="H36" s="175"/>
      <c r="I36" s="177">
        <v>0.0393</v>
      </c>
      <c r="J36" s="177">
        <v>0.0298</v>
      </c>
    </row>
    <row r="37" spans="3:10" ht="15">
      <c r="C37" s="178" t="s">
        <v>355</v>
      </c>
      <c r="D37" s="173" t="s">
        <v>356</v>
      </c>
      <c r="E37" s="174"/>
      <c r="F37" s="174"/>
      <c r="G37" s="174"/>
      <c r="H37" s="175"/>
      <c r="I37" s="177">
        <v>0.0048</v>
      </c>
      <c r="J37" s="177">
        <v>0.0036</v>
      </c>
    </row>
    <row r="38" spans="3:10" ht="15">
      <c r="C38" s="179" t="s">
        <v>357</v>
      </c>
      <c r="D38" s="180" t="s">
        <v>27</v>
      </c>
      <c r="E38" s="181"/>
      <c r="F38" s="181"/>
      <c r="G38" s="181"/>
      <c r="H38" s="182"/>
      <c r="I38" s="185">
        <f>SUM(I33:I37)</f>
        <v>0.147</v>
      </c>
      <c r="J38" s="185">
        <f>SUM(J33:J37)</f>
        <v>0.1115</v>
      </c>
    </row>
    <row r="39" spans="3:10" ht="15">
      <c r="C39" s="284" t="s">
        <v>358</v>
      </c>
      <c r="D39" s="285"/>
      <c r="E39" s="285"/>
      <c r="F39" s="285"/>
      <c r="G39" s="285"/>
      <c r="H39" s="285"/>
      <c r="I39" s="285"/>
      <c r="J39" s="286"/>
    </row>
    <row r="40" spans="3:10" ht="15">
      <c r="C40" s="178" t="s">
        <v>359</v>
      </c>
      <c r="D40" s="173" t="s">
        <v>360</v>
      </c>
      <c r="E40" s="174"/>
      <c r="F40" s="174"/>
      <c r="G40" s="174"/>
      <c r="H40" s="175"/>
      <c r="I40" s="177">
        <v>0.079</v>
      </c>
      <c r="J40" s="177">
        <v>0.0282</v>
      </c>
    </row>
    <row r="41" spans="3:10" ht="15">
      <c r="C41" s="186" t="s">
        <v>361</v>
      </c>
      <c r="D41" s="173" t="s">
        <v>362</v>
      </c>
      <c r="E41" s="174"/>
      <c r="F41" s="174"/>
      <c r="G41" s="174"/>
      <c r="H41" s="175"/>
      <c r="I41" s="177">
        <v>0.0048</v>
      </c>
      <c r="J41" s="177">
        <v>0.0036</v>
      </c>
    </row>
    <row r="42" spans="3:10" ht="15">
      <c r="C42" s="179" t="s">
        <v>363</v>
      </c>
      <c r="D42" s="180" t="s">
        <v>27</v>
      </c>
      <c r="E42" s="181"/>
      <c r="F42" s="181"/>
      <c r="G42" s="181"/>
      <c r="H42" s="182"/>
      <c r="I42" s="185">
        <f>SUM(I40:I41)</f>
        <v>0.0838</v>
      </c>
      <c r="J42" s="185">
        <f>SUM(J40:J41)</f>
        <v>0.0318</v>
      </c>
    </row>
    <row r="43" spans="3:10" ht="15">
      <c r="C43" s="284" t="s">
        <v>364</v>
      </c>
      <c r="D43" s="285"/>
      <c r="E43" s="285"/>
      <c r="F43" s="285"/>
      <c r="G43" s="285"/>
      <c r="H43" s="286"/>
      <c r="I43" s="187">
        <f>I19+I31+I38+I42</f>
        <v>0.8689999999999999</v>
      </c>
      <c r="J43" s="187">
        <f>J19+J31+J38+J42</f>
        <v>0.4789</v>
      </c>
    </row>
  </sheetData>
  <mergeCells count="12">
    <mergeCell ref="C3:J3"/>
    <mergeCell ref="C5:J5"/>
    <mergeCell ref="B1:J1"/>
    <mergeCell ref="B2:J2"/>
    <mergeCell ref="C7:C8"/>
    <mergeCell ref="D7:H8"/>
    <mergeCell ref="I7:J7"/>
    <mergeCell ref="C9:J9"/>
    <mergeCell ref="C20:J20"/>
    <mergeCell ref="C32:J32"/>
    <mergeCell ref="C39:J39"/>
    <mergeCell ref="C43:H43"/>
  </mergeCells>
  <printOptions horizontalCentered="1"/>
  <pageMargins left="0.5118110236220472" right="0.5118110236220472" top="0.7874015748031497" bottom="0.7874015748031497" header="0.31496062992125984" footer="0.31496062992125984"/>
  <pageSetup horizontalDpi="1200" verticalDpi="1200" orientation="portrait" paperSize="9" scale="83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2022-07-01T18:58:45Z</dcterms:created>
  <dcterms:modified xsi:type="dcterms:W3CDTF">2022-08-25T14:57:30Z</dcterms:modified>
  <cp:category/>
  <cp:version/>
  <cp:contentType/>
  <cp:contentStatus/>
</cp:coreProperties>
</file>