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65416" yWindow="65416" windowWidth="29040" windowHeight="15840" tabRatio="846" activeTab="1"/>
  </bookViews>
  <sheets>
    <sheet name="BDI" sheetId="2" r:id="rId1"/>
    <sheet name="ORÇ GERAL" sheetId="1" r:id="rId2"/>
    <sheet name="ORÇ MAG. BARATA" sheetId="3" r:id="rId3"/>
    <sheet name="CRON" sheetId="4" r:id="rId4"/>
    <sheet name="ORÇ TV. HORIZ." sheetId="5" r:id="rId5"/>
    <sheet name="CRON (2)" sheetId="6" r:id="rId6"/>
    <sheet name="ORÇ RUA HORIZ." sheetId="7" r:id="rId7"/>
    <sheet name="CRON (3)" sheetId="8" r:id="rId8"/>
    <sheet name="RUA R. SANTOS" sheetId="9" r:id="rId9"/>
    <sheet name="CRON (4)" sheetId="10" r:id="rId10"/>
    <sheet name="ORÇ PASS. SOBRAL" sheetId="11" r:id="rId11"/>
    <sheet name="CRON (5)" sheetId="12" r:id="rId12"/>
    <sheet name="ORÇ R. D. QUADROS" sheetId="13" r:id="rId13"/>
    <sheet name="CRON (6)" sheetId="14" r:id="rId14"/>
    <sheet name="ORÇ R. J. REIS" sheetId="15" r:id="rId15"/>
    <sheet name="CRON (7)" sheetId="16" r:id="rId16"/>
    <sheet name="ORÇ TV. J. DIONÍSIO" sheetId="17" r:id="rId17"/>
    <sheet name="CRON (8)" sheetId="18" r:id="rId18"/>
    <sheet name="ORÇ R. PRINC. LIMÃO" sheetId="19" r:id="rId19"/>
    <sheet name="CRON (9)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'ORÇ GERAL'!$A$1:$F$52</definedName>
    <definedName name="_xlnm.Print_Area" localSheetId="2">'ORÇ MAG. BARATA'!$A$1:$F$52</definedName>
    <definedName name="_xlnm.Print_Area" localSheetId="10">'ORÇ PASS. SOBRAL'!$A$1:$F$52</definedName>
    <definedName name="_xlnm.Print_Area" localSheetId="12">'ORÇ R. D. QUADROS'!$A$1:$F$52</definedName>
    <definedName name="_xlnm.Print_Area" localSheetId="14">'ORÇ R. J. REIS'!$A$1:$F$52</definedName>
    <definedName name="_xlnm.Print_Area" localSheetId="18">'ORÇ R. PRINC. LIMÃO'!$A$1:$F$49</definedName>
    <definedName name="_xlnm.Print_Area" localSheetId="6">'ORÇ RUA HORIZ.'!$A$1:$F$52</definedName>
    <definedName name="_xlnm.Print_Area" localSheetId="4">'ORÇ TV. HORIZ.'!$A$1:$F$52</definedName>
    <definedName name="_xlnm.Print_Area" localSheetId="16">'ORÇ TV. J. DIONÍSIO'!$A$1:$F$49</definedName>
    <definedName name="_xlnm.Print_Area" localSheetId="8">'RUA R. SANTOS'!$A$1:$F$52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<sst xmlns="http://schemas.openxmlformats.org/spreadsheetml/2006/main" count="575" uniqueCount="115">
  <si>
    <t>ITEM</t>
  </si>
  <si>
    <t>ESPECIFICAÇÃO</t>
  </si>
  <si>
    <t>QUANT.</t>
  </si>
  <si>
    <t>UNID.</t>
  </si>
  <si>
    <t>PREÇO UNIT.</t>
  </si>
  <si>
    <t>PREÇO PARCIAL</t>
  </si>
  <si>
    <t>01</t>
  </si>
  <si>
    <t>01.2</t>
  </si>
  <si>
    <t>02</t>
  </si>
  <si>
    <t>02.1</t>
  </si>
  <si>
    <t>02.2</t>
  </si>
  <si>
    <t>TOTAL GERAL</t>
  </si>
  <si>
    <t>R$</t>
  </si>
  <si>
    <t>PAGINA 01</t>
  </si>
  <si>
    <t>ORÇAMENTO</t>
  </si>
  <si>
    <t>01.1</t>
  </si>
  <si>
    <t>02.3</t>
  </si>
  <si>
    <t>02.4</t>
  </si>
  <si>
    <t>02.5</t>
  </si>
  <si>
    <t>BDI 20,00%</t>
  </si>
  <si>
    <t>SERVIÇOS PRELIMINARES</t>
  </si>
  <si>
    <t>Licença da obra</t>
  </si>
  <si>
    <t>02.6</t>
  </si>
  <si>
    <t>Tx</t>
  </si>
  <si>
    <t>un</t>
  </si>
  <si>
    <t>01.3</t>
  </si>
  <si>
    <t>Encarregado geral</t>
  </si>
  <si>
    <t>Engenheiro junior</t>
  </si>
  <si>
    <t>mês</t>
  </si>
  <si>
    <t>diária</t>
  </si>
  <si>
    <t>SERVIÇOS PARA EXECUTARES</t>
  </si>
  <si>
    <t>Construção de uma galeria com 37m, Rua Magalhães Barata</t>
  </si>
  <si>
    <t>Construção de uma galeria com 130,00m na Travessa Horizonte</t>
  </si>
  <si>
    <t>Construção de uma galeria com 19,00m na Rua Horizonte</t>
  </si>
  <si>
    <t>Construção de uma galeria com 32,00m na Rua Raul Santos</t>
  </si>
  <si>
    <t>Construção de uma galeria com 43,00m na Passagem Sobral</t>
  </si>
  <si>
    <t>Construção de uma galeria com 5,00m na Rua Domingos Quadros</t>
  </si>
  <si>
    <t>Construção de uma galeria com 120,00m na Rua Joana Reis</t>
  </si>
  <si>
    <t>Restauração de piso de uma galeria com 200,00m na Travessa Joaquim Dionizio</t>
  </si>
  <si>
    <t>Restauração de piso de uma galeria com 400,00m na Rua Principal da Vila do Limão</t>
  </si>
  <si>
    <t>02.7</t>
  </si>
  <si>
    <t>02.8</t>
  </si>
  <si>
    <t>02.9</t>
  </si>
  <si>
    <t>PRAFEITURA MUNICIPAL DE OURÉM - PARÁ</t>
  </si>
  <si>
    <t>OBJETIVO:  CONSTRUÇÃO DE OBRA DE ARTES TIPO GALERIAS</t>
  </si>
  <si>
    <t>DATA: 17 MARÇO DE 2023</t>
  </si>
  <si>
    <t>GERAL</t>
  </si>
  <si>
    <t>LOCAL: CIDADE DE OURÉM, VILA DO LIMÃO E ARRAIAL DO CAETÉ- ZONA URBANA E RURAL DO MUNICÍPIO DE OURÉM - PARÁ</t>
  </si>
  <si>
    <t>BDI</t>
  </si>
  <si>
    <t>SECRETARIA MUNICIPAL DE EDUCAÇÃO DE OURÉM - PARÁ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</si>
  <si>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</si>
  <si>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</si>
  <si>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</si>
  <si>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</si>
  <si>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</si>
  <si>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</si>
  <si>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</si>
  <si>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>Item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</si>
  <si>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</si>
  <si>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</si>
  <si>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</si>
  <si>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</si>
  <si>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</si>
  <si>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</si>
  <si>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</si>
  <si>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</si>
  <si>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</si>
  <si>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Fórmula para o cálculo de BDI</t>
  </si>
  <si>
    <t>PREFEITURA MUNICIPAL DE OURÉM</t>
  </si>
  <si>
    <t>OBJETIVO:  CONSTRUÇÃO DE UMA GALERIA COM 37 METROS LINEARES</t>
  </si>
  <si>
    <t>LOCAL: RUA MAGALHÃES BARATA, VILA DO ARRAIAL DO CAETÉ - ZONA RURAL DO MUNICÍPIO DE OURÉM - PARÁ</t>
  </si>
  <si>
    <t>FUNDAÇÃO</t>
  </si>
  <si>
    <t>Escavação manual com profundidade até 1,50m</t>
  </si>
  <si>
    <t>m³</t>
  </si>
  <si>
    <t>Lastro em concreto magro com seixo</t>
  </si>
  <si>
    <t>Concreto armado com FCK de 15 MPA com forma e lançamento</t>
  </si>
  <si>
    <t>01.4</t>
  </si>
  <si>
    <t>Concreto com seixo com FCK de 15 MPA</t>
  </si>
  <si>
    <t>01.5</t>
  </si>
  <si>
    <t>PAREDES/REVESTIMENTO</t>
  </si>
  <si>
    <t>Alvenaria de tijolo de barro</t>
  </si>
  <si>
    <t>m²</t>
  </si>
  <si>
    <t>Chapisco</t>
  </si>
  <si>
    <t>Reboco</t>
  </si>
  <si>
    <t>03</t>
  </si>
  <si>
    <t>LIMPEZA GERAL</t>
  </si>
  <si>
    <t>03.1</t>
  </si>
  <si>
    <t>Limpeza geral e entrega da obra.</t>
  </si>
  <si>
    <t>CRONOGRAMA FÍSICO FINANCEIRO</t>
  </si>
  <si>
    <t>PREFEITURA MUNICIPAL DE OURÉM - PARÁ</t>
  </si>
  <si>
    <t>VALOR</t>
  </si>
  <si>
    <t>1º mês</t>
  </si>
  <si>
    <t>2º mês</t>
  </si>
  <si>
    <t>3º mês</t>
  </si>
  <si>
    <t>TOTAL</t>
  </si>
  <si>
    <t>OBJETIVO:  CONSTRUÇÃO DE UMA GALERIA COM 130 METROS LINEARES</t>
  </si>
  <si>
    <t>LOCAL: TRAVESSA HORIZONTE, VILA DO ARRAIAL DO CAETÉ - ZONA RURAL DO MUNICÍPIO DE OURÉM - PARÁ</t>
  </si>
  <si>
    <t>OBJETIVO:  CONSTRUÇÃO DE UMA GALERIA COM 19,00 METROS LINEARES</t>
  </si>
  <si>
    <t>LOCAL: RUA HORIZONTE, VILA DO ARRAIAL DO CAETÉ - ZONA RURAL DO MUNICÍPIO DE OURÉM - PARÁ</t>
  </si>
  <si>
    <t>OBJETIVO:  CONSTRUÇÃO DE UMA GALERIA COM 32,00 METROS LINEARES</t>
  </si>
  <si>
    <t>LOCAL: RUA RAUL SANTOS, VILA DO ARRAIAL DO CAETÉ - ZONA RURAL DO MUNICÍPIO DE OURÉM - PARÁ</t>
  </si>
  <si>
    <t>OBJETIVO:  CONSTRUÇÃO DE UMA GALERIA COM 43,00 METROS LINEARES</t>
  </si>
  <si>
    <t>LOCAL: PASSAGEM SOBRAL, VILA DO ARRAIAL DO CAETÉ - ZONA RURAL DO MUNICÍPIO DE OURÉM - PARÁ</t>
  </si>
  <si>
    <t>OBJETIVO:  CONSTRUÇÃO DE UMA GALERIA COM 5,00 METROS LINEARES</t>
  </si>
  <si>
    <t>LOCAL: RUA DOMINGOS QUADROS, CIDADE DE OURÉM - ZONA URBANA DO MUNICÍPIO DE OURÉM - PARÁ</t>
  </si>
  <si>
    <t>OBJETIVO:  CONSTRUÇÃO DE UMA GALERIA COM 120,00 METROS LINEARES</t>
  </si>
  <si>
    <t>LOCAL: RUA JOANA REIS, CIDADE DE OURÉM - ZONA URBANA DO MUNICÍPIO DE OURÉM - PARÁ</t>
  </si>
  <si>
    <t>OBJETIVO:  RESTAURAÇÃO DE PISO EM GALERIA - 200,00 METROS</t>
  </si>
  <si>
    <t>LOCAL: TRAVESSA JOAQUIM DIONISIO,CIDADE DE OURÉM - ZONA URBANA DO MUNICÍPIO DE OURÉM - PARÁ</t>
  </si>
  <si>
    <t>RESTAURAÇÃO</t>
  </si>
  <si>
    <t>INFRA ESTRUTURA</t>
  </si>
  <si>
    <t>LOCAL: TRAVESSA JOAQUIM DIONISIO, CIDADE DE OURÉM - ZONA URBANA DE OURÉM - PARÁ</t>
  </si>
  <si>
    <t>OBJETIVO:  RESTAURAÇÃO DE PISO EM GALERIA - 400,00 METROS</t>
  </si>
  <si>
    <t>LOCAL: RUA PRINCIPAL,VILA DO LIMÃO - ZONA RURAL DO MUNICÍPIO DE OURÉM - PARÁ</t>
  </si>
  <si>
    <t>LOCAL: RUA PRINCIPAL, VILA DO LIMÃO - ZONA RURAL DO MUNICÍPIO DE OURÉM -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</si>
</sst>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color theme="1"/>
      <name val="Bodoni MT"/>
      <family val="1"/>
    </font>
    <font>
      <b/>
      <sz val="11"/>
      <name val="Bodoni MT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 tint="-0.4999699890613556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3" fillId="0" borderId="8" xfId="20" applyFont="1" applyBorder="1" applyAlignment="1">
      <alignment vertical="center"/>
    </xf>
    <xf numFmtId="44" fontId="2" fillId="2" borderId="2" xfId="20" applyFont="1" applyFill="1" applyBorder="1" applyAlignment="1">
      <alignment horizontal="center"/>
    </xf>
    <xf numFmtId="44" fontId="4" fillId="2" borderId="10" xfId="0" applyNumberFormat="1" applyFont="1" applyFill="1" applyBorder="1" applyAlignment="1">
      <alignment vertical="center"/>
    </xf>
    <xf numFmtId="44" fontId="4" fillId="2" borderId="11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44" fontId="4" fillId="2" borderId="4" xfId="2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44" fontId="4" fillId="0" borderId="4" xfId="2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2" borderId="6" xfId="20" applyFont="1" applyFill="1" applyBorder="1" applyAlignment="1">
      <alignment horizontal="right" vertical="center"/>
    </xf>
    <xf numFmtId="0" fontId="3" fillId="0" borderId="0" xfId="0" applyFont="1"/>
    <xf numFmtId="49" fontId="4" fillId="2" borderId="1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4" fontId="3" fillId="0" borderId="0" xfId="20" applyFont="1"/>
    <xf numFmtId="2" fontId="4" fillId="0" borderId="17" xfId="0" applyNumberFormat="1" applyFont="1" applyBorder="1" applyAlignment="1">
      <alignment horizontal="center" vertical="center"/>
    </xf>
    <xf numFmtId="44" fontId="4" fillId="0" borderId="17" xfId="2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4" fontId="3" fillId="0" borderId="9" xfId="20" applyFont="1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7" xfId="0" applyFont="1" applyBorder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4" fontId="2" fillId="0" borderId="3" xfId="20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0" fontId="7" fillId="0" borderId="4" xfId="0" applyFont="1" applyBorder="1"/>
    <xf numFmtId="10" fontId="7" fillId="0" borderId="25" xfId="21" applyNumberFormat="1" applyFont="1" applyFill="1" applyBorder="1" applyAlignment="1" applyProtection="1">
      <alignment horizontal="center"/>
      <protection/>
    </xf>
    <xf numFmtId="0" fontId="7" fillId="0" borderId="10" xfId="0" applyFont="1" applyBorder="1"/>
    <xf numFmtId="10" fontId="7" fillId="0" borderId="25" xfId="0" applyNumberFormat="1" applyFont="1" applyBorder="1" applyAlignment="1">
      <alignment horizontal="center"/>
    </xf>
    <xf numFmtId="10" fontId="7" fillId="3" borderId="26" xfId="21" applyNumberFormat="1" applyFont="1" applyFill="1" applyBorder="1" applyAlignment="1" applyProtection="1">
      <alignment horizontal="center"/>
      <protection/>
    </xf>
    <xf numFmtId="49" fontId="8" fillId="0" borderId="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2" fontId="8" fillId="0" borderId="27" xfId="0" applyNumberFormat="1" applyFont="1" applyBorder="1" applyAlignment="1">
      <alignment horizontal="center" vertical="center"/>
    </xf>
    <xf numFmtId="44" fontId="8" fillId="0" borderId="28" xfId="20" applyFont="1" applyFill="1" applyBorder="1" applyAlignment="1">
      <alignment vertical="center"/>
    </xf>
    <xf numFmtId="0" fontId="7" fillId="0" borderId="29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0" xfId="0" applyFont="1"/>
    <xf numFmtId="0" fontId="7" fillId="0" borderId="23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/>
    <xf numFmtId="10" fontId="7" fillId="0" borderId="26" xfId="21" applyNumberFormat="1" applyFont="1" applyFill="1" applyBorder="1" applyAlignment="1" applyProtection="1">
      <alignment horizontal="center"/>
      <protection/>
    </xf>
    <xf numFmtId="0" fontId="7" fillId="0" borderId="34" xfId="0" applyFont="1" applyBorder="1"/>
    <xf numFmtId="0" fontId="7" fillId="0" borderId="35" xfId="0" applyFont="1" applyBorder="1"/>
    <xf numFmtId="0" fontId="7" fillId="0" borderId="22" xfId="0" applyFont="1" applyBorder="1"/>
    <xf numFmtId="10" fontId="7" fillId="3" borderId="36" xfId="21" applyNumberFormat="1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/>
    <xf numFmtId="0" fontId="7" fillId="0" borderId="39" xfId="0" applyFont="1" applyBorder="1"/>
    <xf numFmtId="10" fontId="7" fillId="3" borderId="40" xfId="0" applyNumberFormat="1" applyFont="1" applyFill="1" applyBorder="1" applyAlignment="1">
      <alignment horizontal="center" vertical="center"/>
    </xf>
    <xf numFmtId="0" fontId="7" fillId="0" borderId="41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44" fontId="4" fillId="2" borderId="17" xfId="0" applyNumberFormat="1" applyFont="1" applyFill="1" applyBorder="1" applyAlignment="1">
      <alignment horizontal="center" vertical="center"/>
    </xf>
    <xf numFmtId="9" fontId="9" fillId="0" borderId="4" xfId="22" applyFont="1" applyBorder="1" applyAlignment="1">
      <alignment horizontal="center" vertical="center"/>
    </xf>
    <xf numFmtId="9" fontId="4" fillId="0" borderId="10" xfId="0" applyNumberFormat="1" applyFont="1" applyBorder="1" applyAlignment="1">
      <alignment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4" fontId="4" fillId="2" borderId="27" xfId="0" applyNumberFormat="1" applyFont="1" applyFill="1" applyBorder="1" applyAlignment="1">
      <alignment horizontal="center" vertical="center"/>
    </xf>
    <xf numFmtId="39" fontId="9" fillId="0" borderId="4" xfId="22" applyNumberFormat="1" applyFont="1" applyBorder="1" applyAlignment="1">
      <alignment horizontal="center" vertical="center"/>
    </xf>
    <xf numFmtId="39" fontId="4" fillId="0" borderId="10" xfId="0" applyNumberFormat="1" applyFont="1" applyBorder="1" applyAlignment="1">
      <alignment vertical="center"/>
    </xf>
    <xf numFmtId="44" fontId="4" fillId="2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44" fontId="2" fillId="2" borderId="4" xfId="2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4" fillId="0" borderId="4" xfId="2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 2" xfId="21"/>
    <cellStyle name="Porcentag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24</xdr:row>
      <xdr:rowOff>104775</xdr:rowOff>
    </xdr:from>
    <xdr:to>
      <xdr:col>1</xdr:col>
      <xdr:colOff>3448050</xdr:colOff>
      <xdr:row>24</xdr:row>
      <xdr:rowOff>819150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5219700"/>
          <a:ext cx="3228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RUA%20MAGALH&#195;ES%20BARATA%20-%20ARRAIAL%20DO%20CAET&#20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TRAVESSA%20HORIZONTE%20-%20ARRAIAL%20DO%20CAET&#20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RUA%20HORIZONTE%20-%20ARRAIAL%20DO%20CAET&#201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RUA%20RAUL%20SANTOS%20-%20ARRAIAL%20DO%20CAET&#20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PASSAGEM%20SOBRAL%20-%20ARRAIAL%20DO%20CAET&#201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RUA%20DOMINGOS%20QUADROS%20-%20CIDADE%20DE%20OUR&#201;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RUA%20JOANA%20REIS%20-%20CIDADE%20DE%20OUR&#201;M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TRAVESSA%20JOAQUIM%20DIONISIO%20-%20CIDADE%20DE%20OUR&#201;M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&#199;&#195;O%20DE%20GALERIA%20-%20RUA%20PRINCIPAL%20-%20VILA%20DO%20LIM&#195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8">
          <cell r="B8" t="str">
            <v>FUNDAÇÃO</v>
          </cell>
          <cell r="F8">
            <v>6889.8048</v>
          </cell>
        </row>
        <row r="14">
          <cell r="B14" t="str">
            <v>PAREDES/REVESTIMENTO</v>
          </cell>
          <cell r="F14">
            <v>12143.826239999999</v>
          </cell>
        </row>
        <row r="18">
          <cell r="B18" t="str">
            <v>LIMPEZA GERAL</v>
          </cell>
          <cell r="F18">
            <v>548.856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CONSTRUÇÃO DE UMA GALERIA COM 130 METROS LINEARES</v>
          </cell>
        </row>
        <row r="8">
          <cell r="B8" t="str">
            <v>FUNDAÇÃO</v>
          </cell>
          <cell r="F8">
            <v>22980.88392</v>
          </cell>
        </row>
        <row r="14">
          <cell r="B14" t="str">
            <v>PAREDES/REVESTIMENTO</v>
          </cell>
          <cell r="F14">
            <v>21894.5376</v>
          </cell>
        </row>
        <row r="18">
          <cell r="B18" t="str">
            <v>LIMPEZA GERAL</v>
          </cell>
          <cell r="F18">
            <v>1764.1799999999998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CONSTRUÇÃO DE UMA GALERIA COM 19,00 METROS LINEARES</v>
          </cell>
        </row>
        <row r="8">
          <cell r="B8" t="str">
            <v>FUNDAÇÃO</v>
          </cell>
          <cell r="F8">
            <v>3559.9608</v>
          </cell>
        </row>
        <row r="14">
          <cell r="B14" t="str">
            <v>PAREDES/REVESTIMENTO</v>
          </cell>
          <cell r="F14">
            <v>4610.28768</v>
          </cell>
        </row>
        <row r="18">
          <cell r="B18" t="str">
            <v>LIMPEZA GERAL</v>
          </cell>
          <cell r="F18">
            <v>313.632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CONSTRUÇÃO DE UMA GALERIA COM 32,00 METROS LINEARES</v>
          </cell>
        </row>
        <row r="8">
          <cell r="B8" t="str">
            <v>FUNDAÇÃO</v>
          </cell>
          <cell r="F8">
            <v>5942.285399999999</v>
          </cell>
        </row>
        <row r="14">
          <cell r="B14" t="str">
            <v>PAREDES/REVESTIMENTO</v>
          </cell>
          <cell r="F14">
            <v>7764.695039999999</v>
          </cell>
        </row>
        <row r="18">
          <cell r="B18" t="str">
            <v>LIMPEZA GERAL</v>
          </cell>
          <cell r="F18">
            <v>483.51599999999996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CONSTRUÇÃO DE UMA GALERIA COM 43,00 METROS LINEARES</v>
          </cell>
        </row>
        <row r="8">
          <cell r="B8" t="str">
            <v>FUNDAÇÃO</v>
          </cell>
          <cell r="F8">
            <v>7986.21516</v>
          </cell>
        </row>
        <row r="14">
          <cell r="B14" t="str">
            <v>PAREDES/REVESTIMENTO</v>
          </cell>
          <cell r="F14">
            <v>11903.996159999999</v>
          </cell>
        </row>
        <row r="18">
          <cell r="B18" t="str">
            <v>LIMPEZA GERAL</v>
          </cell>
          <cell r="F18">
            <v>627.264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CONSTRUÇÃO DE UMA GALERIA COM 5,00 METROS LINEARES</v>
          </cell>
        </row>
        <row r="8">
          <cell r="B8" t="str">
            <v>FUNDAÇÃO</v>
          </cell>
          <cell r="F8">
            <v>1896.9021599999996</v>
          </cell>
        </row>
        <row r="14">
          <cell r="B14" t="str">
            <v>PAREDES/REVESTIMENTO</v>
          </cell>
          <cell r="F14">
            <v>2845.2312</v>
          </cell>
        </row>
        <row r="18">
          <cell r="B18" t="str">
            <v>LIMPEZA GERAL</v>
          </cell>
          <cell r="F18">
            <v>130.68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CONSTRUÇÃO DE UMA GALERIA COM 120,00 METROS LINEARES</v>
          </cell>
        </row>
        <row r="8">
          <cell r="B8" t="str">
            <v>FUNDAÇÃO</v>
          </cell>
          <cell r="F8">
            <v>31179.410640000002</v>
          </cell>
        </row>
        <row r="14">
          <cell r="B14" t="str">
            <v>PAREDES/REVESTIMENTO</v>
          </cell>
          <cell r="F14">
            <v>62120.620800000004</v>
          </cell>
        </row>
        <row r="18">
          <cell r="B18" t="str">
            <v>LIMPEZA GERAL</v>
          </cell>
          <cell r="F18">
            <v>1698.84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RESTAURAÇÃO DE PISO EM GALERIA - 200,00 METROS</v>
          </cell>
        </row>
        <row r="9">
          <cell r="B9" t="str">
            <v>INFRA ESTRUTURA</v>
          </cell>
          <cell r="F9">
            <v>19703.28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"/>
      <sheetName val="BDI"/>
    </sheetNames>
    <sheetDataSet>
      <sheetData sheetId="0">
        <row r="4">
          <cell r="A4" t="str">
            <v>OBJETIVO:  RESTAURAÇÃO DE PISO EM GALERIA - 400,00 METROS</v>
          </cell>
        </row>
        <row r="9">
          <cell r="B9" t="str">
            <v>INFRA ESTRUTURA</v>
          </cell>
          <cell r="F9">
            <v>39406.56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EEFD-4447-4246-AF1E-D3E8EBC72C67}">
  <dimension ref="A5:I25"/>
  <sheetViews>
    <sheetView workbookViewId="0" topLeftCell="A1">
      <selection activeCell="K25" sqref="K25"/>
    </sheetView>
  </sheetViews>
  <sheetFormatPr defaultColWidth="9.140625" defaultRowHeight="15"/>
  <cols>
    <col min="1" max="1" width="7.421875" style="0" customWidth="1"/>
    <col min="2" max="2" width="55.57421875" style="0" customWidth="1"/>
    <col min="4" max="4" width="12.00390625" style="0" customWidth="1"/>
    <col min="5" max="5" width="14.8515625" style="0" customWidth="1"/>
  </cols>
  <sheetData>
    <row r="4" ht="15.75" thickBot="1"/>
    <row r="5" spans="1:5" ht="21.75" thickBot="1">
      <c r="A5" s="52" t="s">
        <v>48</v>
      </c>
      <c r="B5" s="53"/>
      <c r="C5" s="53"/>
      <c r="D5" s="53"/>
      <c r="E5" s="54"/>
    </row>
    <row r="6" spans="1:5" ht="15">
      <c r="A6" s="9" t="s">
        <v>49</v>
      </c>
      <c r="B6" s="10"/>
      <c r="C6" s="15"/>
      <c r="D6" s="14"/>
      <c r="E6" s="64"/>
    </row>
    <row r="7" spans="1:5" ht="31.5" customHeight="1">
      <c r="A7" s="55" t="s">
        <v>44</v>
      </c>
      <c r="B7" s="56"/>
      <c r="C7" s="56"/>
      <c r="D7" s="56"/>
      <c r="E7" s="57"/>
    </row>
    <row r="8" spans="1:5" ht="28.5" customHeight="1">
      <c r="A8" s="55" t="s">
        <v>47</v>
      </c>
      <c r="B8" s="56"/>
      <c r="C8" s="56"/>
      <c r="D8" s="56"/>
      <c r="E8" s="57"/>
    </row>
    <row r="9" spans="1:5" ht="15.75" thickBot="1">
      <c r="A9" s="65" t="s">
        <v>45</v>
      </c>
      <c r="B9" s="66"/>
      <c r="C9" s="66"/>
      <c r="D9" s="66"/>
      <c r="E9" s="67"/>
    </row>
    <row r="10" spans="1:5" ht="15">
      <c r="A10" s="68"/>
      <c r="B10" s="69" t="s">
        <v>50</v>
      </c>
      <c r="C10" s="70"/>
      <c r="D10" s="71"/>
      <c r="E10" s="72"/>
    </row>
    <row r="11" spans="1:5" ht="15">
      <c r="A11" s="73"/>
      <c r="B11" s="74" t="s">
        <v>51</v>
      </c>
      <c r="C11" s="75">
        <v>0.03</v>
      </c>
      <c r="D11" s="74"/>
      <c r="E11" s="76"/>
    </row>
    <row r="12" spans="1:5" ht="15">
      <c r="A12" s="73"/>
      <c r="B12" s="74" t="s">
        <v>52</v>
      </c>
      <c r="C12" s="75">
        <v>0.007</v>
      </c>
      <c r="D12" s="74"/>
      <c r="E12" s="76"/>
    </row>
    <row r="13" spans="1:5" ht="15">
      <c r="A13" s="73"/>
      <c r="B13" s="74" t="s">
        <v>53</v>
      </c>
      <c r="C13" s="77">
        <v>0.007</v>
      </c>
      <c r="D13" s="74"/>
      <c r="E13" s="76"/>
    </row>
    <row r="14" spans="1:5" ht="15">
      <c r="A14" s="73"/>
      <c r="B14" s="74" t="s">
        <v>54</v>
      </c>
      <c r="C14" s="75">
        <v>0.006</v>
      </c>
      <c r="D14" s="74"/>
      <c r="E14" s="76"/>
    </row>
    <row r="15" spans="1:5" ht="15">
      <c r="A15" s="73"/>
      <c r="B15" s="74" t="s">
        <v>55</v>
      </c>
      <c r="C15" s="75">
        <v>0.034</v>
      </c>
      <c r="D15" s="74"/>
      <c r="E15" s="76"/>
    </row>
    <row r="16" spans="1:5" ht="15.75" thickBot="1">
      <c r="A16" s="73"/>
      <c r="B16" s="74" t="s">
        <v>56</v>
      </c>
      <c r="C16" s="78">
        <f>C23</f>
        <v>0.1315</v>
      </c>
      <c r="D16" s="74"/>
      <c r="E16" s="76"/>
    </row>
    <row r="17" spans="1:5" ht="15.75" thickBot="1">
      <c r="A17" s="79"/>
      <c r="B17" s="80"/>
      <c r="C17" s="81"/>
      <c r="D17" s="81"/>
      <c r="E17" s="82"/>
    </row>
    <row r="18" spans="1:5" ht="15.75" thickBot="1">
      <c r="A18" s="83" t="s">
        <v>57</v>
      </c>
      <c r="B18" s="84" t="s">
        <v>58</v>
      </c>
      <c r="C18" s="84"/>
      <c r="D18" s="84"/>
      <c r="E18" s="85"/>
    </row>
    <row r="19" spans="1:5" ht="15">
      <c r="A19" s="86" t="s">
        <v>59</v>
      </c>
      <c r="B19" s="87" t="s">
        <v>60</v>
      </c>
      <c r="C19" s="75">
        <v>0.05</v>
      </c>
      <c r="D19" s="88"/>
      <c r="E19" s="89"/>
    </row>
    <row r="20" spans="1:5" ht="15">
      <c r="A20" s="86" t="s">
        <v>61</v>
      </c>
      <c r="B20" s="87" t="s">
        <v>62</v>
      </c>
      <c r="C20" s="75">
        <v>0.0065</v>
      </c>
      <c r="D20" s="88"/>
      <c r="E20" s="89"/>
    </row>
    <row r="21" spans="1:5" ht="15">
      <c r="A21" s="86" t="s">
        <v>63</v>
      </c>
      <c r="B21" s="87" t="s">
        <v>64</v>
      </c>
      <c r="C21" s="75">
        <v>0.03</v>
      </c>
      <c r="D21" s="88"/>
      <c r="E21" s="89"/>
    </row>
    <row r="22" spans="1:5" ht="15.75" thickBot="1">
      <c r="A22" s="90" t="s">
        <v>65</v>
      </c>
      <c r="B22" s="91" t="s">
        <v>66</v>
      </c>
      <c r="C22" s="92">
        <v>0.045</v>
      </c>
      <c r="D22" s="93"/>
      <c r="E22" s="94"/>
    </row>
    <row r="23" spans="1:5" ht="15.75" thickBot="1">
      <c r="A23" s="95"/>
      <c r="B23" s="88"/>
      <c r="C23" s="96">
        <f>SUM(C19:C22)</f>
        <v>0.1315</v>
      </c>
      <c r="D23" s="88"/>
      <c r="E23" s="89"/>
    </row>
    <row r="24" spans="1:9" ht="15.75" thickBot="1">
      <c r="A24" s="97" t="s">
        <v>67</v>
      </c>
      <c r="B24" s="98"/>
      <c r="C24" s="98"/>
      <c r="D24" s="98"/>
      <c r="E24" s="99"/>
      <c r="F24" s="88"/>
      <c r="G24" s="88"/>
      <c r="H24" s="88"/>
      <c r="I24" s="88"/>
    </row>
    <row r="25" spans="1:5" ht="67.5" customHeight="1" thickBot="1">
      <c r="A25" s="100"/>
      <c r="B25" s="101"/>
      <c r="C25" s="102">
        <f>ROUND((((1+C11+C12+C13)*(1+C14)*(1+C15))/(1-C16))-1,3)</f>
        <v>0.25</v>
      </c>
      <c r="D25" s="101"/>
      <c r="E25" s="103"/>
    </row>
  </sheetData>
  <mergeCells count="5">
    <mergeCell ref="A5:E5"/>
    <mergeCell ref="A7:E7"/>
    <mergeCell ref="A8:E8"/>
    <mergeCell ref="A9:E9"/>
    <mergeCell ref="A24:E24"/>
  </mergeCells>
  <printOptions/>
  <pageMargins left="1.13" right="0.2362204724409449" top="0.7874015748031497" bottom="0.7874015748031497" header="0.31496062992125984" footer="0.31496062992125984"/>
  <pageSetup horizontalDpi="600" verticalDpi="600" orientation="landscape" paperSize="9" r:id="rId3"/>
  <headerFooter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EBA1-576F-47C3-AC8A-F37F224C00CB}">
  <dimension ref="A3:G15"/>
  <sheetViews>
    <sheetView view="pageBreakPreview" zoomScale="93" zoomScaleSheetLayoutView="93" workbookViewId="0" topLeftCell="A1">
      <selection activeCell="A3" sqref="A3:G15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'[4]ORÇ'!$A$4</f>
        <v>OBJETIVO:  CONSTRUÇÃO DE UMA GALERIA COM 32,00 METROS LINEARES</v>
      </c>
      <c r="B5" s="56"/>
      <c r="C5" s="56"/>
      <c r="D5" s="56"/>
      <c r="E5" s="56"/>
      <c r="F5" s="56"/>
      <c r="G5" s="109"/>
    </row>
    <row r="6" spans="1:7" ht="15">
      <c r="A6" s="55" t="s">
        <v>100</v>
      </c>
      <c r="B6" s="56"/>
      <c r="C6" s="56"/>
      <c r="D6" s="56"/>
      <c r="E6" s="56"/>
      <c r="F6" s="56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4"/>
    </row>
    <row r="9" spans="1:7" ht="15">
      <c r="A9" s="125" t="s">
        <v>6</v>
      </c>
      <c r="B9" s="113" t="str">
        <f>'[4]ORÇ'!B8</f>
        <v>FUNDAÇÃO</v>
      </c>
      <c r="C9" s="114">
        <f>'[4]ORÇ'!F8</f>
        <v>5942.285399999999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26"/>
      <c r="B10" s="118"/>
      <c r="C10" s="119"/>
      <c r="D10" s="120">
        <f>SUM(C9*D9)</f>
        <v>3565.371239999999</v>
      </c>
      <c r="E10" s="120">
        <f>SUM(C9*E9)</f>
        <v>2376.91416</v>
      </c>
      <c r="F10" s="120">
        <f>SUM(C9*F9)</f>
        <v>0</v>
      </c>
      <c r="G10" s="121">
        <f t="shared" si="0"/>
        <v>5942.285399999999</v>
      </c>
    </row>
    <row r="11" spans="1:7" ht="15">
      <c r="A11" s="125" t="s">
        <v>8</v>
      </c>
      <c r="B11" s="113" t="str">
        <f>'[4]ORÇ'!B14</f>
        <v>PAREDES/REVESTIMENTO</v>
      </c>
      <c r="C11" s="114">
        <f>'[4]ORÇ'!F14</f>
        <v>7764.695039999999</v>
      </c>
      <c r="D11" s="115">
        <v>0</v>
      </c>
      <c r="E11" s="115">
        <v>0.4</v>
      </c>
      <c r="F11" s="115">
        <v>0.6</v>
      </c>
      <c r="G11" s="116">
        <f t="shared" si="0"/>
        <v>1</v>
      </c>
    </row>
    <row r="12" spans="1:7" ht="15">
      <c r="A12" s="126"/>
      <c r="B12" s="118"/>
      <c r="C12" s="119"/>
      <c r="D12" s="120">
        <f>SUM(C11*D11)</f>
        <v>0</v>
      </c>
      <c r="E12" s="120">
        <f>SUM(C11*E11)</f>
        <v>3105.8780159999997</v>
      </c>
      <c r="F12" s="120">
        <f>SUM(C11*F11)</f>
        <v>4658.817023999999</v>
      </c>
      <c r="G12" s="121">
        <f t="shared" si="0"/>
        <v>7764.695039999999</v>
      </c>
    </row>
    <row r="13" spans="1:7" ht="15">
      <c r="A13" s="125" t="s">
        <v>84</v>
      </c>
      <c r="B13" s="113" t="str">
        <f>'[4]ORÇ'!B18</f>
        <v>LIMPEZA GERAL</v>
      </c>
      <c r="C13" s="114">
        <f>'[4]ORÇ'!F18</f>
        <v>483.51599999999996</v>
      </c>
      <c r="D13" s="115">
        <v>0</v>
      </c>
      <c r="E13" s="115">
        <v>0</v>
      </c>
      <c r="F13" s="115">
        <v>1</v>
      </c>
      <c r="G13" s="116">
        <f t="shared" si="0"/>
        <v>1</v>
      </c>
    </row>
    <row r="14" spans="1:7" ht="15">
      <c r="A14" s="126"/>
      <c r="B14" s="118"/>
      <c r="C14" s="119"/>
      <c r="D14" s="120">
        <f aca="true" t="shared" si="1" ref="D14">SUM(C13*D13)</f>
        <v>0</v>
      </c>
      <c r="E14" s="120">
        <f aca="true" t="shared" si="2" ref="E14">SUM(C13*E13)</f>
        <v>0</v>
      </c>
      <c r="F14" s="120">
        <f aca="true" t="shared" si="3" ref="F14">SUM(C13*F13)</f>
        <v>483.51599999999996</v>
      </c>
      <c r="G14" s="121">
        <f t="shared" si="0"/>
        <v>483.51599999999996</v>
      </c>
    </row>
    <row r="15" spans="1:7" ht="15.75" thickBot="1">
      <c r="A15" s="38"/>
      <c r="B15" s="8" t="s">
        <v>94</v>
      </c>
      <c r="C15" s="122">
        <f>SUM(C9:C14)</f>
        <v>14190.496439999997</v>
      </c>
      <c r="D15" s="123">
        <f>SUM(D10,D12,D14)</f>
        <v>3565.371239999999</v>
      </c>
      <c r="E15" s="123">
        <f>SUM(E10,E12,E14)</f>
        <v>5482.792175999999</v>
      </c>
      <c r="F15" s="123">
        <f>SUM(F10,F12,F14)</f>
        <v>5142.333023999999</v>
      </c>
      <c r="G15" s="21">
        <f t="shared" si="0"/>
        <v>14190.496439999995</v>
      </c>
    </row>
  </sheetData>
  <mergeCells count="14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6:F6"/>
    <mergeCell ref="A7:B7"/>
    <mergeCell ref="A9:A10"/>
    <mergeCell ref="B9:B10"/>
    <mergeCell ref="C9:C10"/>
  </mergeCells>
  <printOptions/>
  <pageMargins left="1.299212598425197" right="0.11811023622047245" top="2.125984251968504" bottom="0.7874015748031497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A072B-178E-406A-9E01-AA259C049F20}">
  <sheetPr>
    <pageSetUpPr fitToPage="1"/>
  </sheetPr>
  <dimension ref="A1:H52"/>
  <sheetViews>
    <sheetView view="pageBreakPreview" zoomScale="75" zoomScaleSheetLayoutView="75" workbookViewId="0" topLeftCell="A1">
      <selection activeCell="E24" sqref="E24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101</v>
      </c>
      <c r="B4" s="56"/>
      <c r="C4" s="56"/>
      <c r="D4" s="56"/>
      <c r="E4" s="56"/>
      <c r="F4" s="57"/>
      <c r="H4">
        <v>1.2</v>
      </c>
    </row>
    <row r="5" spans="1:6" ht="15">
      <c r="A5" s="58" t="s">
        <v>102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28" t="s">
        <v>6</v>
      </c>
      <c r="B8" s="6" t="s">
        <v>71</v>
      </c>
      <c r="C8" s="29"/>
      <c r="D8" s="30"/>
      <c r="E8" s="31"/>
      <c r="F8" s="20">
        <f>SUM(F9:F12)</f>
        <v>7986.21516</v>
      </c>
    </row>
    <row r="9" spans="1:8" ht="15">
      <c r="A9" s="7" t="s">
        <v>15</v>
      </c>
      <c r="B9" s="32" t="s">
        <v>72</v>
      </c>
      <c r="C9" s="33">
        <v>15.48</v>
      </c>
      <c r="D9" s="33" t="s">
        <v>73</v>
      </c>
      <c r="E9" s="34">
        <f>SUM($H$4*H9)</f>
        <v>87.16799999999999</v>
      </c>
      <c r="F9" s="35">
        <f>SUM(C9*E9)</f>
        <v>1349.3606399999999</v>
      </c>
      <c r="H9" s="25">
        <v>72.64</v>
      </c>
    </row>
    <row r="10" spans="1:8" ht="15">
      <c r="A10" s="7" t="s">
        <v>7</v>
      </c>
      <c r="B10" s="32" t="s">
        <v>74</v>
      </c>
      <c r="C10" s="33">
        <v>2.58</v>
      </c>
      <c r="D10" s="33" t="s">
        <v>73</v>
      </c>
      <c r="E10" s="34">
        <f>SUM($H$4*H10)</f>
        <v>973.3439999999999</v>
      </c>
      <c r="F10" s="35">
        <f>SUM(C10*E10)</f>
        <v>2511.22752</v>
      </c>
      <c r="H10" s="25">
        <v>811.12</v>
      </c>
    </row>
    <row r="11" spans="1:8" ht="15">
      <c r="A11" s="7" t="s">
        <v>25</v>
      </c>
      <c r="B11" s="32" t="s">
        <v>75</v>
      </c>
      <c r="C11" s="33">
        <v>0.39</v>
      </c>
      <c r="D11" s="33" t="s">
        <v>73</v>
      </c>
      <c r="E11" s="34">
        <f>SUM($H$4*H11)</f>
        <v>4061.2919999999995</v>
      </c>
      <c r="F11" s="35">
        <f>SUM(C11*E11)</f>
        <v>1583.9038799999998</v>
      </c>
      <c r="H11" s="25">
        <v>3384.41</v>
      </c>
    </row>
    <row r="12" spans="1:8" ht="15">
      <c r="A12" s="7" t="s">
        <v>76</v>
      </c>
      <c r="B12" s="32" t="s">
        <v>77</v>
      </c>
      <c r="C12" s="33">
        <v>2.58</v>
      </c>
      <c r="D12" s="33" t="s">
        <v>73</v>
      </c>
      <c r="E12" s="34">
        <f>SUM($H$4*H12)</f>
        <v>985.164</v>
      </c>
      <c r="F12" s="35">
        <f>SUM(C12*E12)</f>
        <v>2541.72312</v>
      </c>
      <c r="H12" s="25">
        <v>820.97</v>
      </c>
    </row>
    <row r="13" spans="1:8" ht="15">
      <c r="A13" s="7" t="s">
        <v>78</v>
      </c>
      <c r="B13" s="32"/>
      <c r="C13" s="33"/>
      <c r="D13" s="33"/>
      <c r="E13" s="34"/>
      <c r="F13" s="35"/>
      <c r="H13" s="25"/>
    </row>
    <row r="14" spans="1:8" ht="15">
      <c r="A14" s="28" t="s">
        <v>8</v>
      </c>
      <c r="B14" s="6" t="s">
        <v>79</v>
      </c>
      <c r="C14" s="30"/>
      <c r="D14" s="30"/>
      <c r="E14" s="31"/>
      <c r="F14" s="20">
        <f>SUM(F15:F17)</f>
        <v>11903.996159999999</v>
      </c>
      <c r="H14" s="25"/>
    </row>
    <row r="15" spans="1:8" ht="15">
      <c r="A15" s="7" t="s">
        <v>9</v>
      </c>
      <c r="B15" s="32" t="s">
        <v>80</v>
      </c>
      <c r="C15" s="33">
        <v>43</v>
      </c>
      <c r="D15" s="33" t="s">
        <v>81</v>
      </c>
      <c r="E15" s="34">
        <f>SUM($H$4*H15)</f>
        <v>114.264</v>
      </c>
      <c r="F15" s="35">
        <f>SUM(C15*E15)</f>
        <v>4913.352</v>
      </c>
      <c r="H15" s="25">
        <v>95.22</v>
      </c>
    </row>
    <row r="16" spans="1:8" ht="15">
      <c r="A16" s="7" t="s">
        <v>10</v>
      </c>
      <c r="B16" s="32" t="s">
        <v>82</v>
      </c>
      <c r="C16" s="33">
        <v>98.04</v>
      </c>
      <c r="D16" s="33" t="s">
        <v>81</v>
      </c>
      <c r="E16" s="34">
        <f>SUM($H$4*H16)</f>
        <v>14.027999999999999</v>
      </c>
      <c r="F16" s="35">
        <f>SUM(C16*E16)</f>
        <v>1375.30512</v>
      </c>
      <c r="H16" s="25">
        <v>11.69</v>
      </c>
    </row>
    <row r="17" spans="1:8" ht="15">
      <c r="A17" s="7" t="s">
        <v>16</v>
      </c>
      <c r="B17" s="32" t="s">
        <v>83</v>
      </c>
      <c r="C17" s="33">
        <v>98.04</v>
      </c>
      <c r="D17" s="33" t="s">
        <v>81</v>
      </c>
      <c r="E17" s="34">
        <f>SUM($H$4*H17)</f>
        <v>57.275999999999996</v>
      </c>
      <c r="F17" s="35">
        <f>SUM(C17*E17)</f>
        <v>5615.33904</v>
      </c>
      <c r="H17" s="25">
        <v>47.73</v>
      </c>
    </row>
    <row r="18" spans="1:6" ht="15">
      <c r="A18" s="28" t="s">
        <v>84</v>
      </c>
      <c r="B18" s="6" t="s">
        <v>85</v>
      </c>
      <c r="C18" s="30"/>
      <c r="D18" s="30"/>
      <c r="E18" s="31"/>
      <c r="F18" s="20">
        <f>SUM(F19:F19)</f>
        <v>627.264</v>
      </c>
    </row>
    <row r="19" spans="1:8" ht="15">
      <c r="A19" s="41" t="s">
        <v>86</v>
      </c>
      <c r="B19" s="43" t="s">
        <v>87</v>
      </c>
      <c r="C19" s="49">
        <v>72</v>
      </c>
      <c r="D19" s="49" t="s">
        <v>81</v>
      </c>
      <c r="E19" s="34">
        <f>SUM($H$4*H19)</f>
        <v>8.712</v>
      </c>
      <c r="F19" s="35">
        <f>SUM(C19*E19)</f>
        <v>627.264</v>
      </c>
      <c r="H19">
        <v>7.26</v>
      </c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SUM(F8,F14,F18)</f>
        <v>20517.475319999998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F8D3-2A53-476D-9F20-9D62F39CA862}">
  <dimension ref="A3:G15"/>
  <sheetViews>
    <sheetView view="pageBreakPreview" zoomScale="93" zoomScaleSheetLayoutView="93" workbookViewId="0" topLeftCell="A1">
      <selection activeCell="G15" sqref="G15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'[5]ORÇ'!$A$4</f>
        <v>OBJETIVO:  CONSTRUÇÃO DE UMA GALERIA COM 43,00 METROS LINEARES</v>
      </c>
      <c r="B5" s="56"/>
      <c r="C5" s="56"/>
      <c r="D5" s="56"/>
      <c r="E5" s="56"/>
      <c r="F5" s="56"/>
      <c r="G5" s="111"/>
    </row>
    <row r="6" spans="1:7" ht="15">
      <c r="A6" s="55" t="s">
        <v>102</v>
      </c>
      <c r="B6" s="56"/>
      <c r="C6" s="56"/>
      <c r="D6" s="56"/>
      <c r="E6" s="56"/>
      <c r="F6" s="56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'[5]ORÇ'!B8</f>
        <v>FUNDAÇÃO</v>
      </c>
      <c r="C9" s="114">
        <f>'[5]ORÇ'!F8</f>
        <v>7986.21516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4791.729096</v>
      </c>
      <c r="E10" s="120">
        <f>SUM(C9*E9)</f>
        <v>3194.486064</v>
      </c>
      <c r="F10" s="120">
        <f>SUM(C9*F9)</f>
        <v>0</v>
      </c>
      <c r="G10" s="121">
        <f t="shared" si="0"/>
        <v>7986.21516</v>
      </c>
    </row>
    <row r="11" spans="1:7" ht="15">
      <c r="A11" s="112" t="s">
        <v>8</v>
      </c>
      <c r="B11" s="113" t="str">
        <f>'[5]ORÇ'!B14</f>
        <v>PAREDES/REVESTIMENTO</v>
      </c>
      <c r="C11" s="114">
        <f>'[5]ORÇ'!F14</f>
        <v>11903.996159999999</v>
      </c>
      <c r="D11" s="115">
        <v>0</v>
      </c>
      <c r="E11" s="115">
        <v>0.4</v>
      </c>
      <c r="F11" s="115">
        <v>0.6</v>
      </c>
      <c r="G11" s="116">
        <f t="shared" si="0"/>
        <v>1</v>
      </c>
    </row>
    <row r="12" spans="1:7" ht="15">
      <c r="A12" s="117"/>
      <c r="B12" s="118"/>
      <c r="C12" s="119"/>
      <c r="D12" s="120">
        <f>SUM(C11*D11)</f>
        <v>0</v>
      </c>
      <c r="E12" s="120">
        <f>SUM(C11*E11)</f>
        <v>4761.598464</v>
      </c>
      <c r="F12" s="120">
        <f>SUM(C11*F11)</f>
        <v>7142.397695999999</v>
      </c>
      <c r="G12" s="121">
        <f t="shared" si="0"/>
        <v>11903.996159999999</v>
      </c>
    </row>
    <row r="13" spans="1:7" ht="15">
      <c r="A13" s="112" t="s">
        <v>84</v>
      </c>
      <c r="B13" s="113" t="str">
        <f>'[5]ORÇ'!B18</f>
        <v>LIMPEZA GERAL</v>
      </c>
      <c r="C13" s="114">
        <f>'[5]ORÇ'!F18</f>
        <v>627.264</v>
      </c>
      <c r="D13" s="115">
        <v>0</v>
      </c>
      <c r="E13" s="115">
        <v>0</v>
      </c>
      <c r="F13" s="115">
        <v>1</v>
      </c>
      <c r="G13" s="116">
        <f t="shared" si="0"/>
        <v>1</v>
      </c>
    </row>
    <row r="14" spans="1:7" ht="15">
      <c r="A14" s="117"/>
      <c r="B14" s="118"/>
      <c r="C14" s="119"/>
      <c r="D14" s="120">
        <f aca="true" t="shared" si="1" ref="D14">SUM(C13*D13)</f>
        <v>0</v>
      </c>
      <c r="E14" s="120">
        <f aca="true" t="shared" si="2" ref="E14">SUM(C13*E13)</f>
        <v>0</v>
      </c>
      <c r="F14" s="120">
        <f aca="true" t="shared" si="3" ref="F14">SUM(C13*F13)</f>
        <v>627.264</v>
      </c>
      <c r="G14" s="121">
        <f t="shared" si="0"/>
        <v>627.264</v>
      </c>
    </row>
    <row r="15" spans="1:7" ht="15.75" thickBot="1">
      <c r="A15" s="38"/>
      <c r="B15" s="8" t="s">
        <v>94</v>
      </c>
      <c r="C15" s="122">
        <f>SUM(C9:C14)</f>
        <v>20517.475319999998</v>
      </c>
      <c r="D15" s="123">
        <f>SUM(D10,D12,D14)</f>
        <v>4791.729096</v>
      </c>
      <c r="E15" s="123">
        <f>SUM(E10,E12,E14)</f>
        <v>7956.084527999999</v>
      </c>
      <c r="F15" s="123">
        <f>SUM(F10,F12,F14)</f>
        <v>7769.661695999999</v>
      </c>
      <c r="G15" s="21">
        <f t="shared" si="0"/>
        <v>20517.475319999998</v>
      </c>
    </row>
  </sheetData>
  <mergeCells count="14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6:F6"/>
    <mergeCell ref="A7:B7"/>
    <mergeCell ref="A9:A10"/>
    <mergeCell ref="B9:B10"/>
    <mergeCell ref="C9:C10"/>
  </mergeCells>
  <printOptions/>
  <pageMargins left="1.8897637795275593" right="0.11811023622047245" top="1.2598425196850394" bottom="0.7874015748031497" header="0.31496062992125984" footer="0.31496062992125984"/>
  <pageSetup horizontalDpi="600" verticalDpi="600" orientation="landscape" paperSize="9" scale="75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B0360-6DD5-4D07-8FEF-C63C473193D7}">
  <sheetPr>
    <pageSetUpPr fitToPage="1"/>
  </sheetPr>
  <dimension ref="A1:H52"/>
  <sheetViews>
    <sheetView view="pageBreakPreview" zoomScale="75" zoomScaleSheetLayoutView="75" workbookViewId="0" topLeftCell="A1">
      <selection activeCell="A5" sqref="A5:F5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103</v>
      </c>
      <c r="B4" s="56"/>
      <c r="C4" s="56"/>
      <c r="D4" s="56"/>
      <c r="E4" s="56"/>
      <c r="F4" s="57"/>
      <c r="H4">
        <v>1.2</v>
      </c>
    </row>
    <row r="5" spans="1:6" ht="15">
      <c r="A5" s="58" t="s">
        <v>104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28" t="s">
        <v>6</v>
      </c>
      <c r="B8" s="6" t="s">
        <v>71</v>
      </c>
      <c r="C8" s="29"/>
      <c r="D8" s="30"/>
      <c r="E8" s="31"/>
      <c r="F8" s="20">
        <f>SUM(F9:F12)</f>
        <v>1896.9021599999996</v>
      </c>
    </row>
    <row r="9" spans="1:8" ht="15">
      <c r="A9" s="7" t="s">
        <v>15</v>
      </c>
      <c r="B9" s="32" t="s">
        <v>72</v>
      </c>
      <c r="C9" s="33">
        <v>7.8</v>
      </c>
      <c r="D9" s="33" t="s">
        <v>73</v>
      </c>
      <c r="E9" s="34">
        <f>SUM($H$4*H9)</f>
        <v>87.16799999999999</v>
      </c>
      <c r="F9" s="35">
        <f>SUM(C9*E9)</f>
        <v>679.9103999999999</v>
      </c>
      <c r="H9" s="25">
        <v>72.64</v>
      </c>
    </row>
    <row r="10" spans="1:8" ht="15">
      <c r="A10" s="7" t="s">
        <v>7</v>
      </c>
      <c r="B10" s="32" t="s">
        <v>74</v>
      </c>
      <c r="C10" s="33">
        <v>0.05</v>
      </c>
      <c r="D10" s="33" t="s">
        <v>73</v>
      </c>
      <c r="E10" s="34">
        <f>SUM($H$4*H10)</f>
        <v>973.3439999999999</v>
      </c>
      <c r="F10" s="35">
        <f>SUM(C10*E10)</f>
        <v>48.6672</v>
      </c>
      <c r="H10" s="25">
        <v>811.12</v>
      </c>
    </row>
    <row r="11" spans="1:8" ht="15">
      <c r="A11" s="7" t="s">
        <v>25</v>
      </c>
      <c r="B11" s="32" t="s">
        <v>75</v>
      </c>
      <c r="C11" s="33">
        <v>0.13</v>
      </c>
      <c r="D11" s="33" t="s">
        <v>73</v>
      </c>
      <c r="E11" s="34">
        <f>SUM($H$4*H11)</f>
        <v>4061.2919999999995</v>
      </c>
      <c r="F11" s="35">
        <f>SUM(C11*E11)</f>
        <v>527.96796</v>
      </c>
      <c r="H11" s="25">
        <v>3384.41</v>
      </c>
    </row>
    <row r="12" spans="1:8" ht="15">
      <c r="A12" s="7" t="s">
        <v>76</v>
      </c>
      <c r="B12" s="32" t="s">
        <v>77</v>
      </c>
      <c r="C12" s="33">
        <v>0.65</v>
      </c>
      <c r="D12" s="33" t="s">
        <v>73</v>
      </c>
      <c r="E12" s="34">
        <f>SUM($H$4*H12)</f>
        <v>985.164</v>
      </c>
      <c r="F12" s="35">
        <f>SUM(C12*E12)</f>
        <v>640.3566</v>
      </c>
      <c r="H12" s="25">
        <v>820.97</v>
      </c>
    </row>
    <row r="13" spans="1:8" ht="15">
      <c r="A13" s="7" t="s">
        <v>78</v>
      </c>
      <c r="B13" s="32"/>
      <c r="C13" s="33"/>
      <c r="D13" s="33"/>
      <c r="E13" s="34"/>
      <c r="F13" s="35"/>
      <c r="H13" s="25"/>
    </row>
    <row r="14" spans="1:8" ht="15">
      <c r="A14" s="28" t="s">
        <v>8</v>
      </c>
      <c r="B14" s="6" t="s">
        <v>79</v>
      </c>
      <c r="C14" s="30"/>
      <c r="D14" s="30"/>
      <c r="E14" s="31"/>
      <c r="F14" s="20">
        <f>SUM(F15:F17)</f>
        <v>2845.2312</v>
      </c>
      <c r="H14" s="25"/>
    </row>
    <row r="15" spans="1:8" ht="15">
      <c r="A15" s="7" t="s">
        <v>9</v>
      </c>
      <c r="B15" s="32" t="s">
        <v>80</v>
      </c>
      <c r="C15" s="33">
        <v>11</v>
      </c>
      <c r="D15" s="33" t="s">
        <v>81</v>
      </c>
      <c r="E15" s="34">
        <f>SUM($H$4*H15)</f>
        <v>114.264</v>
      </c>
      <c r="F15" s="35">
        <f>SUM(C15*E15)</f>
        <v>1256.904</v>
      </c>
      <c r="H15" s="25">
        <v>95.22</v>
      </c>
    </row>
    <row r="16" spans="1:8" ht="15">
      <c r="A16" s="7" t="s">
        <v>10</v>
      </c>
      <c r="B16" s="32" t="s">
        <v>82</v>
      </c>
      <c r="C16" s="33">
        <v>23.4</v>
      </c>
      <c r="D16" s="33" t="s">
        <v>81</v>
      </c>
      <c r="E16" s="34">
        <f>SUM($H$4*H16)</f>
        <v>14.027999999999999</v>
      </c>
      <c r="F16" s="35">
        <f>SUM(C16*E16)</f>
        <v>328.25519999999995</v>
      </c>
      <c r="H16" s="25">
        <v>11.69</v>
      </c>
    </row>
    <row r="17" spans="1:8" ht="15">
      <c r="A17" s="7" t="s">
        <v>16</v>
      </c>
      <c r="B17" s="32" t="s">
        <v>83</v>
      </c>
      <c r="C17" s="33">
        <v>22</v>
      </c>
      <c r="D17" s="33" t="s">
        <v>81</v>
      </c>
      <c r="E17" s="34">
        <f>SUM($H$4*H17)</f>
        <v>57.275999999999996</v>
      </c>
      <c r="F17" s="35">
        <f>SUM(C17*E17)</f>
        <v>1260.072</v>
      </c>
      <c r="H17" s="25">
        <v>47.73</v>
      </c>
    </row>
    <row r="18" spans="1:6" ht="15">
      <c r="A18" s="28" t="s">
        <v>84</v>
      </c>
      <c r="B18" s="6" t="s">
        <v>85</v>
      </c>
      <c r="C18" s="30"/>
      <c r="D18" s="30"/>
      <c r="E18" s="31"/>
      <c r="F18" s="20">
        <f>SUM(F19:F19)</f>
        <v>130.68</v>
      </c>
    </row>
    <row r="19" spans="1:8" ht="15">
      <c r="A19" s="41" t="s">
        <v>86</v>
      </c>
      <c r="B19" s="43" t="s">
        <v>87</v>
      </c>
      <c r="C19" s="49">
        <v>15</v>
      </c>
      <c r="D19" s="49" t="s">
        <v>81</v>
      </c>
      <c r="E19" s="34">
        <f>SUM($H$4*H19)</f>
        <v>8.712</v>
      </c>
      <c r="F19" s="35">
        <f>SUM(C19*E19)</f>
        <v>130.68</v>
      </c>
      <c r="H19">
        <v>7.26</v>
      </c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SUM(F8,F14,F18)</f>
        <v>4872.81336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A2D3-C19F-4087-AF4E-C2C5A1508D2F}">
  <dimension ref="A3:G15"/>
  <sheetViews>
    <sheetView view="pageBreakPreview" zoomScale="93" zoomScaleSheetLayoutView="93" workbookViewId="0" topLeftCell="A1">
      <selection activeCell="K23" sqref="K23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'[6]ORÇ'!$A$4</f>
        <v>OBJETIVO:  CONSTRUÇÃO DE UMA GALERIA COM 5,00 METROS LINEARES</v>
      </c>
      <c r="B5" s="56"/>
      <c r="C5" s="56"/>
      <c r="D5" s="56"/>
      <c r="E5" s="56"/>
      <c r="F5" s="56"/>
      <c r="G5" s="111"/>
    </row>
    <row r="6" spans="1:7" ht="15">
      <c r="A6" s="55" t="s">
        <v>104</v>
      </c>
      <c r="B6" s="56"/>
      <c r="C6" s="56"/>
      <c r="D6" s="56"/>
      <c r="E6" s="56"/>
      <c r="F6" s="56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'[6]ORÇ'!B8</f>
        <v>FUNDAÇÃO</v>
      </c>
      <c r="C9" s="114">
        <f>'[6]ORÇ'!F8</f>
        <v>1896.9021599999996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1138.1412959999998</v>
      </c>
      <c r="E10" s="120">
        <f>SUM(C9*E9)</f>
        <v>758.7608639999999</v>
      </c>
      <c r="F10" s="120">
        <f>SUM(C9*F9)</f>
        <v>0</v>
      </c>
      <c r="G10" s="121">
        <f t="shared" si="0"/>
        <v>1896.9021599999996</v>
      </c>
    </row>
    <row r="11" spans="1:7" ht="15">
      <c r="A11" s="112" t="s">
        <v>8</v>
      </c>
      <c r="B11" s="113" t="str">
        <f>'[6]ORÇ'!B14</f>
        <v>PAREDES/REVESTIMENTO</v>
      </c>
      <c r="C11" s="114">
        <f>'[6]ORÇ'!F14</f>
        <v>2845.2312</v>
      </c>
      <c r="D11" s="115">
        <v>0</v>
      </c>
      <c r="E11" s="115">
        <v>0.4</v>
      </c>
      <c r="F11" s="115">
        <v>0.6</v>
      </c>
      <c r="G11" s="116">
        <f t="shared" si="0"/>
        <v>1</v>
      </c>
    </row>
    <row r="12" spans="1:7" ht="15">
      <c r="A12" s="117"/>
      <c r="B12" s="118"/>
      <c r="C12" s="119"/>
      <c r="D12" s="120">
        <f>SUM(C11*D11)</f>
        <v>0</v>
      </c>
      <c r="E12" s="120">
        <f>SUM(C11*E11)</f>
        <v>1138.09248</v>
      </c>
      <c r="F12" s="120">
        <f>SUM(C11*F11)</f>
        <v>1707.1387200000001</v>
      </c>
      <c r="G12" s="121">
        <f t="shared" si="0"/>
        <v>2845.2312</v>
      </c>
    </row>
    <row r="13" spans="1:7" ht="15">
      <c r="A13" s="112" t="s">
        <v>84</v>
      </c>
      <c r="B13" s="113" t="str">
        <f>'[6]ORÇ'!B18</f>
        <v>LIMPEZA GERAL</v>
      </c>
      <c r="C13" s="114">
        <f>'[6]ORÇ'!F18</f>
        <v>130.68</v>
      </c>
      <c r="D13" s="115">
        <v>0</v>
      </c>
      <c r="E13" s="115">
        <v>0</v>
      </c>
      <c r="F13" s="115">
        <v>1</v>
      </c>
      <c r="G13" s="116">
        <f t="shared" si="0"/>
        <v>1</v>
      </c>
    </row>
    <row r="14" spans="1:7" ht="15">
      <c r="A14" s="117"/>
      <c r="B14" s="118"/>
      <c r="C14" s="119"/>
      <c r="D14" s="120">
        <f aca="true" t="shared" si="1" ref="D14">SUM(C13*D13)</f>
        <v>0</v>
      </c>
      <c r="E14" s="120">
        <f aca="true" t="shared" si="2" ref="E14">SUM(C13*E13)</f>
        <v>0</v>
      </c>
      <c r="F14" s="120">
        <f aca="true" t="shared" si="3" ref="F14">SUM(C13*F13)</f>
        <v>130.68</v>
      </c>
      <c r="G14" s="121">
        <f t="shared" si="0"/>
        <v>130.68</v>
      </c>
    </row>
    <row r="15" spans="1:7" ht="15.75" thickBot="1">
      <c r="A15" s="38"/>
      <c r="B15" s="8" t="s">
        <v>94</v>
      </c>
      <c r="C15" s="122">
        <f>SUM(C9:C14)</f>
        <v>4872.81336</v>
      </c>
      <c r="D15" s="123">
        <f>SUM(D10,D12,D14)</f>
        <v>1138.1412959999998</v>
      </c>
      <c r="E15" s="123">
        <f>SUM(E10,E12,E14)</f>
        <v>1896.8533439999999</v>
      </c>
      <c r="F15" s="123">
        <f>SUM(F10,F12,F14)</f>
        <v>1837.8187200000002</v>
      </c>
      <c r="G15" s="21">
        <f t="shared" si="0"/>
        <v>4872.81336</v>
      </c>
    </row>
  </sheetData>
  <mergeCells count="14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6:F6"/>
    <mergeCell ref="A7:B7"/>
    <mergeCell ref="A9:A10"/>
    <mergeCell ref="B9:B10"/>
    <mergeCell ref="C9:C10"/>
  </mergeCells>
  <printOptions/>
  <pageMargins left="0.2755905511811024" right="0.11811023622047245" top="0.7874015748031497" bottom="0.7874015748031497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F297-5395-41F2-8961-F12B6D2FAB10}">
  <sheetPr>
    <pageSetUpPr fitToPage="1"/>
  </sheetPr>
  <dimension ref="A1:H52"/>
  <sheetViews>
    <sheetView view="pageBreakPreview" zoomScale="75" zoomScaleSheetLayoutView="75" workbookViewId="0" topLeftCell="A1">
      <selection activeCell="F52" sqref="F52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105</v>
      </c>
      <c r="B4" s="56"/>
      <c r="C4" s="56"/>
      <c r="D4" s="56"/>
      <c r="E4" s="56"/>
      <c r="F4" s="57"/>
      <c r="H4">
        <v>1.2</v>
      </c>
    </row>
    <row r="5" spans="1:6" ht="15">
      <c r="A5" s="58" t="s">
        <v>106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28" t="s">
        <v>6</v>
      </c>
      <c r="B8" s="6" t="s">
        <v>71</v>
      </c>
      <c r="C8" s="29"/>
      <c r="D8" s="30"/>
      <c r="E8" s="31"/>
      <c r="F8" s="20">
        <f>SUM(F9:F12)</f>
        <v>31179.410640000002</v>
      </c>
    </row>
    <row r="9" spans="1:8" ht="15">
      <c r="A9" s="7" t="s">
        <v>15</v>
      </c>
      <c r="B9" s="32" t="s">
        <v>72</v>
      </c>
      <c r="C9" s="33">
        <v>118.8</v>
      </c>
      <c r="D9" s="33" t="s">
        <v>73</v>
      </c>
      <c r="E9" s="34">
        <f>SUM($H$4*H9)</f>
        <v>87.16799999999999</v>
      </c>
      <c r="F9" s="35">
        <f>SUM(C9*E9)</f>
        <v>10355.558399999998</v>
      </c>
      <c r="H9" s="25">
        <v>72.64</v>
      </c>
    </row>
    <row r="10" spans="1:8" ht="15">
      <c r="A10" s="7" t="s">
        <v>7</v>
      </c>
      <c r="B10" s="32" t="s">
        <v>74</v>
      </c>
      <c r="C10" s="33">
        <v>1.2</v>
      </c>
      <c r="D10" s="33" t="s">
        <v>73</v>
      </c>
      <c r="E10" s="34">
        <f>SUM($H$4*H10)</f>
        <v>973.3439999999999</v>
      </c>
      <c r="F10" s="35">
        <f>SUM(C10*E10)</f>
        <v>1168.0128</v>
      </c>
      <c r="H10" s="25">
        <v>811.12</v>
      </c>
    </row>
    <row r="11" spans="1:8" ht="15">
      <c r="A11" s="7" t="s">
        <v>25</v>
      </c>
      <c r="B11" s="32" t="s">
        <v>75</v>
      </c>
      <c r="C11" s="33">
        <v>2.22</v>
      </c>
      <c r="D11" s="33" t="s">
        <v>73</v>
      </c>
      <c r="E11" s="34">
        <f>SUM($H$4*H11)</f>
        <v>4061.2919999999995</v>
      </c>
      <c r="F11" s="35">
        <f>SUM(C11*E11)</f>
        <v>9016.068239999999</v>
      </c>
      <c r="H11" s="25">
        <v>3384.41</v>
      </c>
    </row>
    <row r="12" spans="1:8" ht="15">
      <c r="A12" s="7" t="s">
        <v>76</v>
      </c>
      <c r="B12" s="32" t="s">
        <v>77</v>
      </c>
      <c r="C12" s="33">
        <v>10.8</v>
      </c>
      <c r="D12" s="33" t="s">
        <v>73</v>
      </c>
      <c r="E12" s="34">
        <f>SUM($H$4*H12)</f>
        <v>985.164</v>
      </c>
      <c r="F12" s="35">
        <f>SUM(C12*E12)</f>
        <v>10639.771200000001</v>
      </c>
      <c r="H12" s="25">
        <v>820.97</v>
      </c>
    </row>
    <row r="13" spans="1:8" ht="15">
      <c r="A13" s="7" t="s">
        <v>78</v>
      </c>
      <c r="B13" s="32"/>
      <c r="C13" s="33"/>
      <c r="D13" s="33"/>
      <c r="E13" s="34"/>
      <c r="F13" s="35"/>
      <c r="H13" s="25"/>
    </row>
    <row r="14" spans="1:8" ht="15">
      <c r="A14" s="28" t="s">
        <v>8</v>
      </c>
      <c r="B14" s="6" t="s">
        <v>79</v>
      </c>
      <c r="C14" s="30"/>
      <c r="D14" s="30"/>
      <c r="E14" s="31"/>
      <c r="F14" s="20">
        <f>SUM(F15:F17)</f>
        <v>62120.620800000004</v>
      </c>
      <c r="H14" s="25"/>
    </row>
    <row r="15" spans="1:8" ht="15">
      <c r="A15" s="7" t="s">
        <v>9</v>
      </c>
      <c r="B15" s="32" t="s">
        <v>80</v>
      </c>
      <c r="C15" s="33">
        <v>240</v>
      </c>
      <c r="D15" s="33" t="s">
        <v>81</v>
      </c>
      <c r="E15" s="34">
        <f>SUM($H$4*H15)</f>
        <v>114.264</v>
      </c>
      <c r="F15" s="35">
        <f>SUM(C15*E15)</f>
        <v>27423.36</v>
      </c>
      <c r="H15" s="25">
        <v>95.22</v>
      </c>
    </row>
    <row r="16" spans="1:8" ht="15">
      <c r="A16" s="7" t="s">
        <v>10</v>
      </c>
      <c r="B16" s="32" t="s">
        <v>82</v>
      </c>
      <c r="C16" s="33">
        <v>513.6</v>
      </c>
      <c r="D16" s="33" t="s">
        <v>81</v>
      </c>
      <c r="E16" s="34">
        <f>SUM($H$4*H16)</f>
        <v>14.027999999999999</v>
      </c>
      <c r="F16" s="35">
        <f>SUM(C16*E16)</f>
        <v>7204.7807999999995</v>
      </c>
      <c r="H16" s="25">
        <v>11.69</v>
      </c>
    </row>
    <row r="17" spans="1:8" ht="15">
      <c r="A17" s="7" t="s">
        <v>16</v>
      </c>
      <c r="B17" s="32" t="s">
        <v>83</v>
      </c>
      <c r="C17" s="33">
        <v>480</v>
      </c>
      <c r="D17" s="33" t="s">
        <v>81</v>
      </c>
      <c r="E17" s="34">
        <f>SUM($H$4*H17)</f>
        <v>57.275999999999996</v>
      </c>
      <c r="F17" s="35">
        <f>SUM(C17*E17)</f>
        <v>27492.48</v>
      </c>
      <c r="H17" s="25">
        <v>47.73</v>
      </c>
    </row>
    <row r="18" spans="1:6" ht="15">
      <c r="A18" s="28" t="s">
        <v>84</v>
      </c>
      <c r="B18" s="6" t="s">
        <v>85</v>
      </c>
      <c r="C18" s="30"/>
      <c r="D18" s="30"/>
      <c r="E18" s="31"/>
      <c r="F18" s="20">
        <f>SUM(F19:F19)</f>
        <v>1698.84</v>
      </c>
    </row>
    <row r="19" spans="1:8" ht="15">
      <c r="A19" s="41" t="s">
        <v>86</v>
      </c>
      <c r="B19" s="43" t="s">
        <v>87</v>
      </c>
      <c r="C19" s="49">
        <v>195</v>
      </c>
      <c r="D19" s="49" t="s">
        <v>81</v>
      </c>
      <c r="E19" s="34">
        <f>SUM($H$4*H19)</f>
        <v>8.712</v>
      </c>
      <c r="F19" s="35">
        <f>SUM(C19*E19)</f>
        <v>1698.84</v>
      </c>
      <c r="H19">
        <v>7.26</v>
      </c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SUM(F8,F14,F18)</f>
        <v>94998.87144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FA8FA-202E-41C1-9266-0CE6FE4B310D}">
  <dimension ref="A3:G15"/>
  <sheetViews>
    <sheetView view="pageBreakPreview" zoomScale="93" zoomScaleSheetLayoutView="93" workbookViewId="0" topLeftCell="A1">
      <selection activeCell="E29" sqref="E29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'[7]ORÇ'!$A$4</f>
        <v>OBJETIVO:  CONSTRUÇÃO DE UMA GALERIA COM 120,00 METROS LINEARES</v>
      </c>
      <c r="B5" s="56"/>
      <c r="C5" s="56"/>
      <c r="D5" s="56"/>
      <c r="E5" s="56"/>
      <c r="F5" s="56"/>
      <c r="G5" s="111"/>
    </row>
    <row r="6" spans="1:7" ht="15">
      <c r="A6" s="55" t="s">
        <v>106</v>
      </c>
      <c r="B6" s="56"/>
      <c r="C6" s="56"/>
      <c r="D6" s="56"/>
      <c r="E6" s="56"/>
      <c r="F6" s="56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'[7]ORÇ'!B8</f>
        <v>FUNDAÇÃO</v>
      </c>
      <c r="C9" s="114">
        <f>'[7]ORÇ'!F8</f>
        <v>31179.410640000002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18707.646384</v>
      </c>
      <c r="E10" s="120">
        <f>SUM(C9*E9)</f>
        <v>12471.764256000002</v>
      </c>
      <c r="F10" s="120">
        <f>SUM(C9*F9)</f>
        <v>0</v>
      </c>
      <c r="G10" s="121">
        <f t="shared" si="0"/>
        <v>31179.410640000002</v>
      </c>
    </row>
    <row r="11" spans="1:7" ht="15">
      <c r="A11" s="112" t="s">
        <v>8</v>
      </c>
      <c r="B11" s="113" t="str">
        <f>'[7]ORÇ'!B14</f>
        <v>PAREDES/REVESTIMENTO</v>
      </c>
      <c r="C11" s="114">
        <f>'[7]ORÇ'!F14</f>
        <v>62120.620800000004</v>
      </c>
      <c r="D11" s="115">
        <v>0</v>
      </c>
      <c r="E11" s="115">
        <v>0.4</v>
      </c>
      <c r="F11" s="115">
        <v>0.6</v>
      </c>
      <c r="G11" s="116">
        <f t="shared" si="0"/>
        <v>1</v>
      </c>
    </row>
    <row r="12" spans="1:7" ht="15">
      <c r="A12" s="117"/>
      <c r="B12" s="118"/>
      <c r="C12" s="119"/>
      <c r="D12" s="120">
        <f>SUM(C11*D11)</f>
        <v>0</v>
      </c>
      <c r="E12" s="120">
        <f>SUM(C11*E11)</f>
        <v>24848.248320000002</v>
      </c>
      <c r="F12" s="120">
        <f>SUM(C11*F11)</f>
        <v>37272.37248</v>
      </c>
      <c r="G12" s="121">
        <f t="shared" si="0"/>
        <v>62120.620800000004</v>
      </c>
    </row>
    <row r="13" spans="1:7" ht="15">
      <c r="A13" s="112" t="s">
        <v>84</v>
      </c>
      <c r="B13" s="113" t="str">
        <f>'[7]ORÇ'!B18</f>
        <v>LIMPEZA GERAL</v>
      </c>
      <c r="C13" s="114">
        <f>'[7]ORÇ'!F18</f>
        <v>1698.84</v>
      </c>
      <c r="D13" s="115">
        <v>0</v>
      </c>
      <c r="E13" s="115">
        <v>0</v>
      </c>
      <c r="F13" s="115">
        <v>1</v>
      </c>
      <c r="G13" s="116">
        <f t="shared" si="0"/>
        <v>1</v>
      </c>
    </row>
    <row r="14" spans="1:7" ht="15">
      <c r="A14" s="117"/>
      <c r="B14" s="118"/>
      <c r="C14" s="119"/>
      <c r="D14" s="120">
        <f aca="true" t="shared" si="1" ref="D14">SUM(C13*D13)</f>
        <v>0</v>
      </c>
      <c r="E14" s="120">
        <f aca="true" t="shared" si="2" ref="E14">SUM(C13*E13)</f>
        <v>0</v>
      </c>
      <c r="F14" s="120">
        <f aca="true" t="shared" si="3" ref="F14">SUM(C13*F13)</f>
        <v>1698.84</v>
      </c>
      <c r="G14" s="121">
        <f t="shared" si="0"/>
        <v>1698.84</v>
      </c>
    </row>
    <row r="15" spans="1:7" ht="15.75" thickBot="1">
      <c r="A15" s="38"/>
      <c r="B15" s="8" t="s">
        <v>94</v>
      </c>
      <c r="C15" s="122">
        <f>SUM(C9:C14)</f>
        <v>94998.87144</v>
      </c>
      <c r="D15" s="123">
        <f>SUM(D10,D12,D14)</f>
        <v>18707.646384</v>
      </c>
      <c r="E15" s="123">
        <f>SUM(E10,E12,E14)</f>
        <v>37320.01257600001</v>
      </c>
      <c r="F15" s="123">
        <f>SUM(F10,F12,F14)</f>
        <v>38971.212479999995</v>
      </c>
      <c r="G15" s="21">
        <f t="shared" si="0"/>
        <v>94998.87144</v>
      </c>
    </row>
  </sheetData>
  <mergeCells count="14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6:F6"/>
    <mergeCell ref="A7:B7"/>
    <mergeCell ref="A9:A10"/>
    <mergeCell ref="B9:B10"/>
    <mergeCell ref="C9:C10"/>
  </mergeCells>
  <printOptions/>
  <pageMargins left="0.2755905511811024" right="0.11811023622047245" top="1.61" bottom="0.7874015748031497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9A6A6-3BCB-4F63-A844-2FB3C51B6422}">
  <sheetPr>
    <pageSetUpPr fitToPage="1"/>
  </sheetPr>
  <dimension ref="A1:H49"/>
  <sheetViews>
    <sheetView view="pageBreakPreview" zoomScale="75" zoomScaleSheetLayoutView="75" workbookViewId="0" topLeftCell="A1">
      <selection activeCell="A5" sqref="A5:F5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107</v>
      </c>
      <c r="B4" s="56"/>
      <c r="C4" s="56"/>
      <c r="D4" s="56"/>
      <c r="E4" s="56"/>
      <c r="F4" s="57"/>
      <c r="H4">
        <v>1.2</v>
      </c>
    </row>
    <row r="5" spans="1:6" ht="15">
      <c r="A5" s="58" t="s">
        <v>108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127"/>
      <c r="B8" s="6" t="s">
        <v>109</v>
      </c>
      <c r="C8" s="128"/>
      <c r="D8" s="129"/>
      <c r="E8" s="130"/>
      <c r="F8" s="131"/>
    </row>
    <row r="9" spans="1:6" ht="15">
      <c r="A9" s="28" t="s">
        <v>6</v>
      </c>
      <c r="B9" s="6" t="s">
        <v>110</v>
      </c>
      <c r="C9" s="29"/>
      <c r="D9" s="30"/>
      <c r="E9" s="31"/>
      <c r="F9" s="20">
        <f>SUM(F10:F10)</f>
        <v>19703.28</v>
      </c>
    </row>
    <row r="10" spans="1:8" ht="15">
      <c r="A10" s="7" t="s">
        <v>15</v>
      </c>
      <c r="B10" s="32" t="s">
        <v>77</v>
      </c>
      <c r="C10" s="33">
        <v>20</v>
      </c>
      <c r="D10" s="33" t="s">
        <v>73</v>
      </c>
      <c r="E10" s="34">
        <f>SUM($H$4*H10)</f>
        <v>985.164</v>
      </c>
      <c r="F10" s="35">
        <f>SUM(C10*E10)</f>
        <v>19703.28</v>
      </c>
      <c r="H10" s="25">
        <v>820.97</v>
      </c>
    </row>
    <row r="11" spans="1:8" ht="15">
      <c r="A11" s="7"/>
      <c r="B11" s="32"/>
      <c r="C11" s="33"/>
      <c r="D11" s="33"/>
      <c r="E11" s="132"/>
      <c r="F11" s="35"/>
      <c r="H11" s="25"/>
    </row>
    <row r="12" spans="1:8" ht="15">
      <c r="A12" s="7"/>
      <c r="B12" s="32"/>
      <c r="C12" s="33"/>
      <c r="D12" s="33"/>
      <c r="E12" s="34"/>
      <c r="F12" s="35"/>
      <c r="H12" s="25"/>
    </row>
    <row r="13" spans="1:8" ht="15">
      <c r="A13" s="7"/>
      <c r="B13" s="32"/>
      <c r="C13" s="33"/>
      <c r="D13" s="33"/>
      <c r="E13" s="34"/>
      <c r="F13" s="35"/>
      <c r="H13" s="25"/>
    </row>
    <row r="14" spans="1:8" ht="15">
      <c r="A14" s="7"/>
      <c r="B14" s="32"/>
      <c r="C14" s="33"/>
      <c r="D14" s="33"/>
      <c r="E14" s="34"/>
      <c r="F14" s="35"/>
      <c r="H14" s="25"/>
    </row>
    <row r="15" spans="1:6" ht="15">
      <c r="A15" s="7"/>
      <c r="B15" s="32"/>
      <c r="C15" s="33"/>
      <c r="D15" s="33"/>
      <c r="E15" s="132"/>
      <c r="F15" s="35"/>
    </row>
    <row r="16" spans="1:6" ht="15">
      <c r="A16" s="41"/>
      <c r="B16" s="43"/>
      <c r="C16" s="49"/>
      <c r="D16" s="49"/>
      <c r="E16" s="34"/>
      <c r="F16" s="35"/>
    </row>
    <row r="17" spans="1:6" ht="15">
      <c r="A17" s="41"/>
      <c r="B17" s="43"/>
      <c r="C17" s="49"/>
      <c r="D17" s="49"/>
      <c r="E17" s="50"/>
      <c r="F17" s="51"/>
    </row>
    <row r="18" spans="1:6" ht="15">
      <c r="A18" s="41"/>
      <c r="B18" s="43"/>
      <c r="C18" s="49"/>
      <c r="D18" s="49"/>
      <c r="E18" s="50"/>
      <c r="F18" s="51"/>
    </row>
    <row r="19" spans="1:6" ht="15">
      <c r="A19" s="41"/>
      <c r="B19" s="43"/>
      <c r="C19" s="49"/>
      <c r="D19" s="49"/>
      <c r="E19" s="50"/>
      <c r="F19" s="51"/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2"/>
      <c r="C48" s="49"/>
      <c r="D48" s="49"/>
      <c r="E48" s="50"/>
      <c r="F48" s="51"/>
    </row>
    <row r="49" spans="1:6" ht="15.75" thickBot="1">
      <c r="A49" s="38"/>
      <c r="B49" s="8" t="s">
        <v>11</v>
      </c>
      <c r="C49" s="39"/>
      <c r="D49" s="39"/>
      <c r="E49" s="36" t="s">
        <v>12</v>
      </c>
      <c r="F49" s="21">
        <f>SUM(F9,F11,F15)</f>
        <v>19703.28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07F12-9406-412C-B463-A4C7EFCB59BA}">
  <dimension ref="A3:G15"/>
  <sheetViews>
    <sheetView view="pageBreakPreview" zoomScale="93" zoomScaleSheetLayoutView="93" workbookViewId="0" topLeftCell="A1">
      <selection activeCell="C19" sqref="C19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'[8]ORÇ'!$A$4</f>
        <v>OBJETIVO:  RESTAURAÇÃO DE PISO EM GALERIA - 200,00 METROS</v>
      </c>
      <c r="B5" s="56"/>
      <c r="C5" s="56"/>
      <c r="D5" s="56"/>
      <c r="E5" s="56"/>
      <c r="F5" s="56"/>
      <c r="G5" s="111"/>
    </row>
    <row r="6" spans="1:7" ht="15">
      <c r="A6" s="55" t="s">
        <v>111</v>
      </c>
      <c r="B6" s="56"/>
      <c r="C6" s="56"/>
      <c r="D6" s="56"/>
      <c r="E6" s="56"/>
      <c r="F6" s="56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'[8]ORÇ'!B9</f>
        <v>INFRA ESTRUTURA</v>
      </c>
      <c r="C9" s="114">
        <f>'[8]ORÇ'!F9</f>
        <v>19703.28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11821.967999999999</v>
      </c>
      <c r="E10" s="120">
        <f>SUM(C9*E9)</f>
        <v>7881.312</v>
      </c>
      <c r="F10" s="120">
        <f>SUM(C9*F9)</f>
        <v>0</v>
      </c>
      <c r="G10" s="121">
        <f t="shared" si="0"/>
        <v>19703.28</v>
      </c>
    </row>
    <row r="11" spans="1:7" ht="15">
      <c r="A11" s="112"/>
      <c r="B11" s="113"/>
      <c r="C11" s="114"/>
      <c r="D11" s="115"/>
      <c r="E11" s="115"/>
      <c r="F11" s="115"/>
      <c r="G11" s="116"/>
    </row>
    <row r="12" spans="1:7" ht="15">
      <c r="A12" s="117"/>
      <c r="B12" s="118"/>
      <c r="C12" s="119"/>
      <c r="D12" s="120"/>
      <c r="E12" s="120"/>
      <c r="F12" s="120"/>
      <c r="G12" s="121"/>
    </row>
    <row r="13" spans="1:7" ht="15">
      <c r="A13" s="112"/>
      <c r="B13" s="113"/>
      <c r="C13" s="114"/>
      <c r="D13" s="115"/>
      <c r="E13" s="115"/>
      <c r="F13" s="115"/>
      <c r="G13" s="116"/>
    </row>
    <row r="14" spans="1:7" ht="15">
      <c r="A14" s="117"/>
      <c r="B14" s="118"/>
      <c r="C14" s="119"/>
      <c r="D14" s="120"/>
      <c r="E14" s="120"/>
      <c r="F14" s="120"/>
      <c r="G14" s="121"/>
    </row>
    <row r="15" spans="1:7" ht="15.75" thickBot="1">
      <c r="A15" s="38"/>
      <c r="B15" s="8" t="s">
        <v>94</v>
      </c>
      <c r="C15" s="122">
        <f>SUM(C9:C14)</f>
        <v>19703.28</v>
      </c>
      <c r="D15" s="123">
        <f>SUM(D10,D12,D14)</f>
        <v>11821.967999999999</v>
      </c>
      <c r="E15" s="123">
        <f>SUM(E10,E12,E14)</f>
        <v>7881.312</v>
      </c>
      <c r="F15" s="123">
        <f>SUM(F10,F12,F14)</f>
        <v>0</v>
      </c>
      <c r="G15" s="21">
        <f t="shared" si="0"/>
        <v>19703.28</v>
      </c>
    </row>
  </sheetData>
  <mergeCells count="14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6:F6"/>
    <mergeCell ref="A7:B7"/>
    <mergeCell ref="A9:A10"/>
    <mergeCell ref="B9:B10"/>
    <mergeCell ref="C9:C10"/>
  </mergeCells>
  <printOptions/>
  <pageMargins left="0.2755905511811024" right="0.11811023622047245" top="1.67" bottom="0.7874015748031497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69C8-6014-4D12-BB1A-DDA572844393}">
  <sheetPr>
    <pageSetUpPr fitToPage="1"/>
  </sheetPr>
  <dimension ref="A1:H49"/>
  <sheetViews>
    <sheetView view="pageBreakPreview" zoomScale="75" zoomScaleSheetLayoutView="75" workbookViewId="0" topLeftCell="A1">
      <selection activeCell="C11" sqref="C11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112</v>
      </c>
      <c r="B4" s="56"/>
      <c r="C4" s="56"/>
      <c r="D4" s="56"/>
      <c r="E4" s="56"/>
      <c r="F4" s="57"/>
      <c r="H4">
        <v>1.2</v>
      </c>
    </row>
    <row r="5" spans="1:6" ht="15">
      <c r="A5" s="58" t="s">
        <v>113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127"/>
      <c r="B8" s="6" t="s">
        <v>109</v>
      </c>
      <c r="C8" s="128"/>
      <c r="D8" s="129"/>
      <c r="E8" s="130"/>
      <c r="F8" s="131"/>
    </row>
    <row r="9" spans="1:6" ht="15">
      <c r="A9" s="28" t="s">
        <v>6</v>
      </c>
      <c r="B9" s="6" t="s">
        <v>110</v>
      </c>
      <c r="C9" s="29"/>
      <c r="D9" s="30"/>
      <c r="E9" s="31"/>
      <c r="F9" s="20">
        <f>SUM(F10:F10)</f>
        <v>39406.56</v>
      </c>
    </row>
    <row r="10" spans="1:8" ht="15">
      <c r="A10" s="7" t="s">
        <v>15</v>
      </c>
      <c r="B10" s="32" t="s">
        <v>77</v>
      </c>
      <c r="C10" s="33">
        <v>40</v>
      </c>
      <c r="D10" s="33" t="s">
        <v>73</v>
      </c>
      <c r="E10" s="34">
        <f>SUM($H$4*H10)</f>
        <v>985.164</v>
      </c>
      <c r="F10" s="35">
        <f>SUM(C10*E10)</f>
        <v>39406.56</v>
      </c>
      <c r="H10" s="25">
        <v>820.97</v>
      </c>
    </row>
    <row r="11" spans="1:8" ht="15">
      <c r="A11" s="7"/>
      <c r="B11" s="32"/>
      <c r="C11" s="33"/>
      <c r="D11" s="33"/>
      <c r="E11" s="132"/>
      <c r="F11" s="35"/>
      <c r="H11" s="25"/>
    </row>
    <row r="12" spans="1:8" ht="15">
      <c r="A12" s="7"/>
      <c r="B12" s="32"/>
      <c r="C12" s="33"/>
      <c r="D12" s="33"/>
      <c r="E12" s="34"/>
      <c r="F12" s="35"/>
      <c r="H12" s="25"/>
    </row>
    <row r="13" spans="1:8" ht="15">
      <c r="A13" s="7"/>
      <c r="B13" s="32"/>
      <c r="C13" s="33"/>
      <c r="D13" s="33"/>
      <c r="E13" s="34"/>
      <c r="F13" s="35"/>
      <c r="H13" s="25"/>
    </row>
    <row r="14" spans="1:8" ht="15">
      <c r="A14" s="7"/>
      <c r="B14" s="32"/>
      <c r="C14" s="33"/>
      <c r="D14" s="33"/>
      <c r="E14" s="34"/>
      <c r="F14" s="35"/>
      <c r="H14" s="25"/>
    </row>
    <row r="15" spans="1:6" ht="15">
      <c r="A15" s="7"/>
      <c r="B15" s="32"/>
      <c r="C15" s="33"/>
      <c r="D15" s="33"/>
      <c r="E15" s="132"/>
      <c r="F15" s="35"/>
    </row>
    <row r="16" spans="1:6" ht="15">
      <c r="A16" s="41"/>
      <c r="B16" s="43"/>
      <c r="C16" s="49"/>
      <c r="D16" s="49"/>
      <c r="E16" s="34"/>
      <c r="F16" s="35"/>
    </row>
    <row r="17" spans="1:6" ht="15">
      <c r="A17" s="41"/>
      <c r="B17" s="43"/>
      <c r="C17" s="49"/>
      <c r="D17" s="49"/>
      <c r="E17" s="50"/>
      <c r="F17" s="51"/>
    </row>
    <row r="18" spans="1:6" ht="15">
      <c r="A18" s="41"/>
      <c r="B18" s="43"/>
      <c r="C18" s="49"/>
      <c r="D18" s="49"/>
      <c r="E18" s="50"/>
      <c r="F18" s="51"/>
    </row>
    <row r="19" spans="1:6" ht="15">
      <c r="A19" s="41"/>
      <c r="B19" s="43"/>
      <c r="C19" s="49"/>
      <c r="D19" s="49"/>
      <c r="E19" s="50"/>
      <c r="F19" s="51"/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2"/>
      <c r="C48" s="49"/>
      <c r="D48" s="49"/>
      <c r="E48" s="50"/>
      <c r="F48" s="51"/>
    </row>
    <row r="49" spans="1:6" ht="15.75" thickBot="1">
      <c r="A49" s="38"/>
      <c r="B49" s="8" t="s">
        <v>11</v>
      </c>
      <c r="C49" s="39"/>
      <c r="D49" s="39"/>
      <c r="E49" s="36" t="s">
        <v>12</v>
      </c>
      <c r="F49" s="21">
        <f>SUM(F9,F11,F15)</f>
        <v>39406.56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view="pageBreakPreview" zoomScale="75" zoomScaleSheetLayoutView="75" workbookViewId="0" topLeftCell="A1">
      <selection activeCell="H41" sqref="H41"/>
    </sheetView>
  </sheetViews>
  <sheetFormatPr defaultColWidth="9.140625" defaultRowHeight="15"/>
  <cols>
    <col min="1" max="1" width="6.8515625" style="2" customWidth="1"/>
    <col min="2" max="2" width="76.421875" style="1" bestFit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  <col min="11" max="11" width="12.8515625" style="0" bestFit="1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43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44</v>
      </c>
      <c r="B4" s="56"/>
      <c r="C4" s="56"/>
      <c r="D4" s="56"/>
      <c r="E4" s="56"/>
      <c r="F4" s="57"/>
      <c r="H4">
        <v>1.2</v>
      </c>
    </row>
    <row r="5" spans="1:6" ht="15">
      <c r="A5" s="58" t="s">
        <v>47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21.75" thickBot="1">
      <c r="A7" s="61" t="s">
        <v>46</v>
      </c>
      <c r="B7" s="62"/>
      <c r="C7" s="62"/>
      <c r="D7" s="62"/>
      <c r="E7" s="62"/>
      <c r="F7" s="63"/>
    </row>
    <row r="8" spans="1:6" ht="15">
      <c r="A8" s="3" t="s">
        <v>0</v>
      </c>
      <c r="B8" s="4" t="s">
        <v>1</v>
      </c>
      <c r="C8" s="4" t="s">
        <v>2</v>
      </c>
      <c r="D8" s="12" t="s">
        <v>3</v>
      </c>
      <c r="E8" s="19" t="s">
        <v>4</v>
      </c>
      <c r="F8" s="5" t="s">
        <v>5</v>
      </c>
    </row>
    <row r="9" spans="1:6" ht="15">
      <c r="A9" s="28" t="s">
        <v>6</v>
      </c>
      <c r="B9" s="6" t="s">
        <v>20</v>
      </c>
      <c r="C9" s="29"/>
      <c r="D9" s="30"/>
      <c r="E9" s="31"/>
      <c r="F9" s="20">
        <f>SUM(F10:F12)</f>
        <v>35223.024000000005</v>
      </c>
    </row>
    <row r="10" spans="1:11" ht="15">
      <c r="A10" s="7" t="s">
        <v>15</v>
      </c>
      <c r="B10" s="32" t="s">
        <v>21</v>
      </c>
      <c r="C10" s="33">
        <v>1</v>
      </c>
      <c r="D10" s="33" t="s">
        <v>23</v>
      </c>
      <c r="E10" s="34">
        <f>SUM(H4*H10)</f>
        <v>7430.447999999999</v>
      </c>
      <c r="F10" s="35">
        <f>SUM(C10*E10)</f>
        <v>7430.447999999999</v>
      </c>
      <c r="H10" s="25">
        <v>6192.04</v>
      </c>
      <c r="K10" s="34"/>
    </row>
    <row r="11" spans="1:8" ht="15">
      <c r="A11" s="7" t="s">
        <v>7</v>
      </c>
      <c r="B11" s="32" t="s">
        <v>26</v>
      </c>
      <c r="C11" s="33">
        <v>3</v>
      </c>
      <c r="D11" s="33" t="s">
        <v>28</v>
      </c>
      <c r="E11" s="34">
        <f>SUM(H4*H11)</f>
        <v>4229.28</v>
      </c>
      <c r="F11" s="35">
        <f>SUM(C11*E11)</f>
        <v>12687.84</v>
      </c>
      <c r="H11" s="25">
        <v>3524.4</v>
      </c>
    </row>
    <row r="12" spans="1:8" ht="15">
      <c r="A12" s="7" t="s">
        <v>25</v>
      </c>
      <c r="B12" s="32" t="s">
        <v>27</v>
      </c>
      <c r="C12" s="33">
        <v>24</v>
      </c>
      <c r="D12" s="33" t="s">
        <v>29</v>
      </c>
      <c r="E12" s="34">
        <f>SUM(H4*H12)</f>
        <v>629.364</v>
      </c>
      <c r="F12" s="35">
        <f>SUM(C12*E12)</f>
        <v>15104.736</v>
      </c>
      <c r="H12" s="25">
        <v>524.47</v>
      </c>
    </row>
    <row r="13" spans="1:8" ht="15">
      <c r="A13" s="28" t="s">
        <v>8</v>
      </c>
      <c r="B13" s="6" t="s">
        <v>30</v>
      </c>
      <c r="C13" s="30"/>
      <c r="D13" s="30"/>
      <c r="E13" s="31"/>
      <c r="F13" s="20">
        <f>SUM(F14:F22)</f>
        <v>268395.47</v>
      </c>
      <c r="H13" s="25"/>
    </row>
    <row r="14" spans="1:8" ht="15">
      <c r="A14" s="7" t="s">
        <v>9</v>
      </c>
      <c r="B14" s="32" t="s">
        <v>31</v>
      </c>
      <c r="C14" s="33">
        <v>1</v>
      </c>
      <c r="D14" s="33" t="s">
        <v>24</v>
      </c>
      <c r="E14" s="34">
        <v>19582.49</v>
      </c>
      <c r="F14" s="35">
        <f aca="true" t="shared" si="0" ref="F14:F20">SUM(C14*E14)</f>
        <v>19582.49</v>
      </c>
      <c r="H14" s="25">
        <v>26.55</v>
      </c>
    </row>
    <row r="15" spans="1:8" ht="15">
      <c r="A15" s="7" t="s">
        <v>10</v>
      </c>
      <c r="B15" s="32" t="s">
        <v>32</v>
      </c>
      <c r="C15" s="33">
        <v>1</v>
      </c>
      <c r="D15" s="33" t="s">
        <v>24</v>
      </c>
      <c r="E15" s="34">
        <v>46639.6</v>
      </c>
      <c r="F15" s="35">
        <f t="shared" si="0"/>
        <v>46639.6</v>
      </c>
      <c r="H15" s="25">
        <v>61.33</v>
      </c>
    </row>
    <row r="16" spans="1:8" ht="15">
      <c r="A16" s="7" t="s">
        <v>16</v>
      </c>
      <c r="B16" s="32" t="s">
        <v>33</v>
      </c>
      <c r="C16" s="33">
        <v>1</v>
      </c>
      <c r="D16" s="33" t="s">
        <v>24</v>
      </c>
      <c r="E16" s="34">
        <v>8483.88</v>
      </c>
      <c r="F16" s="35">
        <f t="shared" si="0"/>
        <v>8483.88</v>
      </c>
      <c r="H16" s="25">
        <v>8.16</v>
      </c>
    </row>
    <row r="17" spans="1:8" ht="15">
      <c r="A17" s="7" t="s">
        <v>17</v>
      </c>
      <c r="B17" s="32" t="s">
        <v>34</v>
      </c>
      <c r="C17" s="33">
        <v>1</v>
      </c>
      <c r="D17" s="33" t="s">
        <v>24</v>
      </c>
      <c r="E17" s="34">
        <v>14190.5</v>
      </c>
      <c r="F17" s="35">
        <f t="shared" si="0"/>
        <v>14190.5</v>
      </c>
      <c r="H17" s="25">
        <v>28.61</v>
      </c>
    </row>
    <row r="18" spans="1:8" ht="15">
      <c r="A18" s="7" t="s">
        <v>18</v>
      </c>
      <c r="B18" s="32" t="s">
        <v>35</v>
      </c>
      <c r="C18" s="33">
        <v>1</v>
      </c>
      <c r="D18" s="33" t="s">
        <v>24</v>
      </c>
      <c r="E18" s="34">
        <v>20517.48</v>
      </c>
      <c r="F18" s="35">
        <f t="shared" si="0"/>
        <v>20517.48</v>
      </c>
      <c r="H18">
        <v>5.11</v>
      </c>
    </row>
    <row r="19" spans="1:8" ht="15">
      <c r="A19" s="7" t="s">
        <v>22</v>
      </c>
      <c r="B19" s="32" t="s">
        <v>36</v>
      </c>
      <c r="C19" s="33">
        <v>1</v>
      </c>
      <c r="D19" s="33" t="s">
        <v>24</v>
      </c>
      <c r="E19" s="34">
        <v>4872.81</v>
      </c>
      <c r="F19" s="35">
        <f t="shared" si="0"/>
        <v>4872.81</v>
      </c>
      <c r="H19" s="26">
        <v>2.95</v>
      </c>
    </row>
    <row r="20" spans="1:8" ht="15">
      <c r="A20" s="7" t="s">
        <v>40</v>
      </c>
      <c r="B20" s="32" t="s">
        <v>37</v>
      </c>
      <c r="C20" s="33">
        <v>1</v>
      </c>
      <c r="D20" s="33" t="s">
        <v>24</v>
      </c>
      <c r="E20" s="34">
        <v>94998.87</v>
      </c>
      <c r="F20" s="35">
        <f t="shared" si="0"/>
        <v>94998.87</v>
      </c>
      <c r="H20" s="26"/>
    </row>
    <row r="21" spans="1:8" ht="15">
      <c r="A21" s="7" t="s">
        <v>41</v>
      </c>
      <c r="B21" s="32" t="s">
        <v>38</v>
      </c>
      <c r="C21" s="33">
        <v>1</v>
      </c>
      <c r="D21" s="33" t="s">
        <v>24</v>
      </c>
      <c r="E21" s="34">
        <v>19703.28</v>
      </c>
      <c r="F21" s="35">
        <f aca="true" t="shared" si="1" ref="F21:F22">SUM(C21*E21)</f>
        <v>19703.28</v>
      </c>
      <c r="H21" s="25">
        <v>72.64</v>
      </c>
    </row>
    <row r="22" spans="1:8" ht="15">
      <c r="A22" s="7" t="s">
        <v>42</v>
      </c>
      <c r="B22" s="32" t="s">
        <v>39</v>
      </c>
      <c r="C22" s="33">
        <v>1</v>
      </c>
      <c r="D22" s="33" t="s">
        <v>24</v>
      </c>
      <c r="E22" s="34">
        <v>39406.56</v>
      </c>
      <c r="F22" s="35">
        <f t="shared" si="1"/>
        <v>39406.56</v>
      </c>
      <c r="H22" s="27">
        <v>16.32</v>
      </c>
    </row>
    <row r="23" spans="1:8" ht="15">
      <c r="A23" s="7"/>
      <c r="B23" s="32"/>
      <c r="C23" s="33"/>
      <c r="D23" s="33"/>
      <c r="E23" s="34"/>
      <c r="F23" s="35"/>
      <c r="H23" s="25">
        <v>1505.23</v>
      </c>
    </row>
    <row r="24" spans="1:8" ht="15">
      <c r="A24" s="7"/>
      <c r="B24" s="32"/>
      <c r="C24" s="33"/>
      <c r="D24" s="33"/>
      <c r="E24" s="34"/>
      <c r="F24" s="35"/>
      <c r="H24" s="25">
        <v>3098.35</v>
      </c>
    </row>
    <row r="25" spans="1:8" ht="15">
      <c r="A25" s="7"/>
      <c r="B25" s="32"/>
      <c r="C25" s="33"/>
      <c r="D25" s="33"/>
      <c r="E25" s="34"/>
      <c r="F25" s="35"/>
      <c r="H25" s="25">
        <v>811.12</v>
      </c>
    </row>
    <row r="26" spans="1:8" ht="15">
      <c r="A26" s="7"/>
      <c r="B26" s="40"/>
      <c r="C26" s="33"/>
      <c r="D26" s="33"/>
      <c r="E26" s="34"/>
      <c r="F26" s="35"/>
      <c r="H26">
        <v>496.5</v>
      </c>
    </row>
    <row r="27" spans="1:8" ht="15">
      <c r="A27" s="7"/>
      <c r="B27" s="40"/>
      <c r="C27" s="33"/>
      <c r="D27" s="33"/>
      <c r="E27" s="34"/>
      <c r="F27" s="35"/>
      <c r="H27">
        <v>1020.29</v>
      </c>
    </row>
    <row r="28" spans="1:8" ht="15">
      <c r="A28" s="7"/>
      <c r="B28" s="32"/>
      <c r="C28" s="33"/>
      <c r="D28" s="33"/>
      <c r="E28" s="34"/>
      <c r="F28" s="35"/>
      <c r="H28">
        <v>79.25</v>
      </c>
    </row>
    <row r="29" spans="1:8" ht="15">
      <c r="A29" s="7"/>
      <c r="B29" s="32"/>
      <c r="C29" s="33"/>
      <c r="D29" s="33"/>
      <c r="E29" s="34"/>
      <c r="F29" s="35"/>
      <c r="H29">
        <v>118.53</v>
      </c>
    </row>
    <row r="30" spans="1:8" ht="15">
      <c r="A30" s="7"/>
      <c r="B30" s="32"/>
      <c r="C30" s="33"/>
      <c r="D30" s="33"/>
      <c r="E30" s="34"/>
      <c r="F30" s="35"/>
      <c r="H30">
        <v>11.69</v>
      </c>
    </row>
    <row r="31" spans="1:8" ht="15">
      <c r="A31" s="7"/>
      <c r="B31" s="32"/>
      <c r="C31" s="33"/>
      <c r="D31" s="33"/>
      <c r="E31" s="34"/>
      <c r="F31" s="35"/>
      <c r="H31">
        <v>47.73</v>
      </c>
    </row>
    <row r="32" spans="1:8" ht="15">
      <c r="A32" s="7"/>
      <c r="B32" s="32"/>
      <c r="C32" s="33"/>
      <c r="D32" s="33"/>
      <c r="E32" s="34"/>
      <c r="F32" s="35"/>
      <c r="H32">
        <v>88.79</v>
      </c>
    </row>
    <row r="33" spans="1:6" ht="15">
      <c r="A33" s="7"/>
      <c r="B33" s="32"/>
      <c r="C33" s="33"/>
      <c r="D33" s="33"/>
      <c r="E33" s="34"/>
      <c r="F33" s="35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SUM(F9,F13)</f>
        <v>303618.49399999995</v>
      </c>
    </row>
  </sheetData>
  <mergeCells count="4">
    <mergeCell ref="A2:F2"/>
    <mergeCell ref="A4:F4"/>
    <mergeCell ref="A5:F5"/>
    <mergeCell ref="A7:F7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73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6864-5DEA-4642-A6B4-C31DC3BE71B7}">
  <dimension ref="A3:G15"/>
  <sheetViews>
    <sheetView view="pageBreakPreview" zoomScale="93" zoomScaleSheetLayoutView="93" workbookViewId="0" topLeftCell="A1">
      <selection activeCell="B9" sqref="B9:B10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'[9]ORÇ'!$A$4</f>
        <v>OBJETIVO:  RESTAURAÇÃO DE PISO EM GALERIA - 400,00 METROS</v>
      </c>
      <c r="B5" s="56"/>
      <c r="C5" s="56"/>
      <c r="D5" s="56"/>
      <c r="E5" s="56"/>
      <c r="F5" s="56"/>
      <c r="G5" s="111"/>
    </row>
    <row r="6" spans="1:7" ht="15">
      <c r="A6" s="55" t="s">
        <v>114</v>
      </c>
      <c r="B6" s="56"/>
      <c r="C6" s="56"/>
      <c r="D6" s="56"/>
      <c r="E6" s="56"/>
      <c r="F6" s="56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'[9]ORÇ'!B9</f>
        <v>INFRA ESTRUTURA</v>
      </c>
      <c r="C9" s="114">
        <f>'[9]ORÇ'!F9</f>
        <v>39406.56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23643.935999999998</v>
      </c>
      <c r="E10" s="120">
        <f>SUM(C9*E9)</f>
        <v>15762.624</v>
      </c>
      <c r="F10" s="120">
        <f>SUM(C9*F9)</f>
        <v>0</v>
      </c>
      <c r="G10" s="121">
        <f t="shared" si="0"/>
        <v>39406.56</v>
      </c>
    </row>
    <row r="11" spans="1:7" ht="15">
      <c r="A11" s="112"/>
      <c r="B11" s="113"/>
      <c r="C11" s="114"/>
      <c r="D11" s="115"/>
      <c r="E11" s="115"/>
      <c r="F11" s="115"/>
      <c r="G11" s="116"/>
    </row>
    <row r="12" spans="1:7" ht="15">
      <c r="A12" s="117"/>
      <c r="B12" s="118"/>
      <c r="C12" s="119"/>
      <c r="D12" s="120"/>
      <c r="E12" s="120"/>
      <c r="F12" s="120"/>
      <c r="G12" s="121"/>
    </row>
    <row r="13" spans="1:7" ht="15">
      <c r="A13" s="112"/>
      <c r="B13" s="113"/>
      <c r="C13" s="114"/>
      <c r="D13" s="115"/>
      <c r="E13" s="115"/>
      <c r="F13" s="115"/>
      <c r="G13" s="116"/>
    </row>
    <row r="14" spans="1:7" ht="15">
      <c r="A14" s="117"/>
      <c r="B14" s="118"/>
      <c r="C14" s="119"/>
      <c r="D14" s="120"/>
      <c r="E14" s="120"/>
      <c r="F14" s="120"/>
      <c r="G14" s="121"/>
    </row>
    <row r="15" spans="1:7" ht="15.75" thickBot="1">
      <c r="A15" s="38"/>
      <c r="B15" s="8" t="s">
        <v>94</v>
      </c>
      <c r="C15" s="122">
        <f>SUM(C9:C14)</f>
        <v>39406.56</v>
      </c>
      <c r="D15" s="123">
        <f>SUM(D10,D12,D14)</f>
        <v>23643.935999999998</v>
      </c>
      <c r="E15" s="123">
        <f>SUM(E10,E12,E14)</f>
        <v>15762.624</v>
      </c>
      <c r="F15" s="123">
        <f>SUM(F10,F12,F14)</f>
        <v>0</v>
      </c>
      <c r="G15" s="21">
        <f t="shared" si="0"/>
        <v>39406.56</v>
      </c>
    </row>
  </sheetData>
  <mergeCells count="14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6:F6"/>
    <mergeCell ref="A7:B7"/>
    <mergeCell ref="A9:A10"/>
    <mergeCell ref="B9:B10"/>
    <mergeCell ref="C9:C10"/>
  </mergeCells>
  <printOptions/>
  <pageMargins left="0.2755905511811024" right="0.11811023622047245" top="1.83" bottom="0.7874015748031497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C260-1A45-45BA-8DCB-DDFE5C648F5B}">
  <sheetPr>
    <pageSetUpPr fitToPage="1"/>
  </sheetPr>
  <dimension ref="A1:H52"/>
  <sheetViews>
    <sheetView view="pageBreakPreview" zoomScale="75" zoomScaleSheetLayoutView="75" workbookViewId="0" topLeftCell="A1">
      <selection activeCell="K32" sqref="K32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69</v>
      </c>
      <c r="B4" s="56"/>
      <c r="C4" s="56"/>
      <c r="D4" s="56"/>
      <c r="E4" s="56"/>
      <c r="F4" s="57"/>
      <c r="H4">
        <v>1.2</v>
      </c>
    </row>
    <row r="5" spans="1:6" ht="15">
      <c r="A5" s="58" t="s">
        <v>70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28" t="s">
        <v>6</v>
      </c>
      <c r="B8" s="6" t="s">
        <v>71</v>
      </c>
      <c r="C8" s="29"/>
      <c r="D8" s="30"/>
      <c r="E8" s="31"/>
      <c r="F8" s="20">
        <f>SUM(F9:F12)</f>
        <v>6889.8048</v>
      </c>
    </row>
    <row r="9" spans="1:8" ht="15">
      <c r="A9" s="7" t="s">
        <v>15</v>
      </c>
      <c r="B9" s="32" t="s">
        <v>72</v>
      </c>
      <c r="C9" s="33">
        <v>13.32</v>
      </c>
      <c r="D9" s="33" t="s">
        <v>73</v>
      </c>
      <c r="E9" s="34">
        <f>SUM($H$4*H9)</f>
        <v>87.16799999999999</v>
      </c>
      <c r="F9" s="35">
        <f>SUM(C9*E9)</f>
        <v>1161.07776</v>
      </c>
      <c r="H9" s="25">
        <v>72.64</v>
      </c>
    </row>
    <row r="10" spans="1:8" ht="15">
      <c r="A10" s="7" t="s">
        <v>7</v>
      </c>
      <c r="B10" s="32" t="s">
        <v>74</v>
      </c>
      <c r="C10" s="33">
        <v>2.22</v>
      </c>
      <c r="D10" s="33" t="s">
        <v>73</v>
      </c>
      <c r="E10" s="34">
        <f aca="true" t="shared" si="0" ref="E10:E12">SUM($H$4*H10)</f>
        <v>973.3439999999999</v>
      </c>
      <c r="F10" s="35">
        <f aca="true" t="shared" si="1" ref="F10:F12">SUM(C10*E10)</f>
        <v>2160.82368</v>
      </c>
      <c r="H10" s="25">
        <v>811.12</v>
      </c>
    </row>
    <row r="11" spans="1:8" ht="15">
      <c r="A11" s="7" t="s">
        <v>25</v>
      </c>
      <c r="B11" s="32" t="s">
        <v>75</v>
      </c>
      <c r="C11" s="33">
        <v>0.34</v>
      </c>
      <c r="D11" s="33" t="s">
        <v>73</v>
      </c>
      <c r="E11" s="34">
        <f t="shared" si="0"/>
        <v>4061.2919999999995</v>
      </c>
      <c r="F11" s="35">
        <f t="shared" si="1"/>
        <v>1380.83928</v>
      </c>
      <c r="H11" s="25">
        <v>3384.41</v>
      </c>
    </row>
    <row r="12" spans="1:8" ht="15">
      <c r="A12" s="7" t="s">
        <v>76</v>
      </c>
      <c r="B12" s="32" t="s">
        <v>77</v>
      </c>
      <c r="C12" s="33">
        <v>2.22</v>
      </c>
      <c r="D12" s="33" t="s">
        <v>73</v>
      </c>
      <c r="E12" s="34">
        <f t="shared" si="0"/>
        <v>985.164</v>
      </c>
      <c r="F12" s="35">
        <f t="shared" si="1"/>
        <v>2187.06408</v>
      </c>
      <c r="H12" s="25">
        <v>820.97</v>
      </c>
    </row>
    <row r="13" spans="1:8" ht="15">
      <c r="A13" s="7" t="s">
        <v>78</v>
      </c>
      <c r="B13" s="32"/>
      <c r="C13" s="33"/>
      <c r="D13" s="33"/>
      <c r="E13" s="34"/>
      <c r="F13" s="35"/>
      <c r="H13" s="25"/>
    </row>
    <row r="14" spans="1:8" ht="15">
      <c r="A14" s="28" t="s">
        <v>8</v>
      </c>
      <c r="B14" s="6" t="s">
        <v>79</v>
      </c>
      <c r="C14" s="30"/>
      <c r="D14" s="30"/>
      <c r="E14" s="31"/>
      <c r="F14" s="20">
        <f>SUM(F15:F17)</f>
        <v>12143.826239999999</v>
      </c>
      <c r="H14" s="25"/>
    </row>
    <row r="15" spans="1:8" ht="15">
      <c r="A15" s="7" t="s">
        <v>9</v>
      </c>
      <c r="B15" s="32" t="s">
        <v>80</v>
      </c>
      <c r="C15" s="33">
        <v>44.4</v>
      </c>
      <c r="D15" s="33" t="s">
        <v>81</v>
      </c>
      <c r="E15" s="34">
        <f>SUM($H$4*H15)</f>
        <v>114.264</v>
      </c>
      <c r="F15" s="35">
        <f>SUM(C15*E15)</f>
        <v>5073.321599999999</v>
      </c>
      <c r="H15" s="25">
        <v>95.22</v>
      </c>
    </row>
    <row r="16" spans="1:8" ht="15">
      <c r="A16" s="7" t="s">
        <v>10</v>
      </c>
      <c r="B16" s="32" t="s">
        <v>82</v>
      </c>
      <c r="C16" s="33">
        <v>99.16</v>
      </c>
      <c r="D16" s="33" t="s">
        <v>81</v>
      </c>
      <c r="E16" s="34">
        <f>SUM($H$4*H16)</f>
        <v>14.027999999999999</v>
      </c>
      <c r="F16" s="35">
        <f>SUM(C16*E16)</f>
        <v>1391.0164799999998</v>
      </c>
      <c r="H16" s="25">
        <v>11.69</v>
      </c>
    </row>
    <row r="17" spans="1:8" ht="15">
      <c r="A17" s="7" t="s">
        <v>16</v>
      </c>
      <c r="B17" s="32" t="s">
        <v>83</v>
      </c>
      <c r="C17" s="33">
        <v>99.16</v>
      </c>
      <c r="D17" s="33" t="s">
        <v>81</v>
      </c>
      <c r="E17" s="34">
        <f>SUM($H$4*H17)</f>
        <v>57.275999999999996</v>
      </c>
      <c r="F17" s="35">
        <f>SUM(C17*E17)</f>
        <v>5679.48816</v>
      </c>
      <c r="H17" s="25">
        <v>47.73</v>
      </c>
    </row>
    <row r="18" spans="1:6" ht="15">
      <c r="A18" s="28" t="s">
        <v>84</v>
      </c>
      <c r="B18" s="6" t="s">
        <v>85</v>
      </c>
      <c r="C18" s="30"/>
      <c r="D18" s="30"/>
      <c r="E18" s="31"/>
      <c r="F18" s="20">
        <f>SUM(F19:F19)</f>
        <v>548.856</v>
      </c>
    </row>
    <row r="19" spans="1:8" ht="15">
      <c r="A19" s="41" t="s">
        <v>86</v>
      </c>
      <c r="B19" s="43" t="s">
        <v>87</v>
      </c>
      <c r="C19" s="49">
        <v>63</v>
      </c>
      <c r="D19" s="49" t="s">
        <v>81</v>
      </c>
      <c r="E19" s="34">
        <f>SUM($H$4*H19)</f>
        <v>8.712</v>
      </c>
      <c r="F19" s="35">
        <f>SUM(C19*E19)</f>
        <v>548.856</v>
      </c>
      <c r="H19">
        <v>7.26</v>
      </c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SUM(F8,F14,F18)</f>
        <v>19582.48704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493C-A8CA-4D6D-8070-3488D210DFF3}">
  <dimension ref="A3:G15"/>
  <sheetViews>
    <sheetView view="pageBreakPreview" zoomScale="93" zoomScaleSheetLayoutView="93" workbookViewId="0" topLeftCell="A1">
      <selection activeCell="B9" sqref="B9:B10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89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">
        <v>69</v>
      </c>
      <c r="B5" s="56"/>
      <c r="C5" s="56"/>
      <c r="D5" s="56"/>
      <c r="E5" s="56"/>
      <c r="F5" s="56"/>
      <c r="G5" s="109"/>
    </row>
    <row r="6" spans="1:7" ht="15">
      <c r="A6" s="110" t="s">
        <v>70</v>
      </c>
      <c r="B6" s="111"/>
      <c r="C6" s="111"/>
      <c r="D6" s="111"/>
      <c r="E6" s="111"/>
      <c r="F6" s="111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'[1]ORÇ'!B8</f>
        <v>FUNDAÇÃO</v>
      </c>
      <c r="C9" s="114">
        <f>'[1]ORÇ'!F8</f>
        <v>6889.8048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4133.88288</v>
      </c>
      <c r="E10" s="120">
        <f>SUM(C9*E9)</f>
        <v>2755.9219200000002</v>
      </c>
      <c r="F10" s="120">
        <f>SUM(C9*F9)</f>
        <v>0</v>
      </c>
      <c r="G10" s="121">
        <f t="shared" si="0"/>
        <v>6889.8048</v>
      </c>
    </row>
    <row r="11" spans="1:7" ht="15">
      <c r="A11" s="112" t="s">
        <v>8</v>
      </c>
      <c r="B11" s="113" t="str">
        <f>'[1]ORÇ'!B14</f>
        <v>PAREDES/REVESTIMENTO</v>
      </c>
      <c r="C11" s="114">
        <f>'[1]ORÇ'!F14</f>
        <v>12143.826239999999</v>
      </c>
      <c r="D11" s="115">
        <v>0</v>
      </c>
      <c r="E11" s="115">
        <v>0.4</v>
      </c>
      <c r="F11" s="115">
        <v>0.6</v>
      </c>
      <c r="G11" s="116">
        <f t="shared" si="0"/>
        <v>1</v>
      </c>
    </row>
    <row r="12" spans="1:7" ht="15">
      <c r="A12" s="117"/>
      <c r="B12" s="118"/>
      <c r="C12" s="119"/>
      <c r="D12" s="120">
        <f>SUM(C11*D11)</f>
        <v>0</v>
      </c>
      <c r="E12" s="120">
        <f>SUM(C11*E11)</f>
        <v>4857.530495999999</v>
      </c>
      <c r="F12" s="120">
        <f>SUM(C11*F11)</f>
        <v>7286.295743999999</v>
      </c>
      <c r="G12" s="121">
        <f t="shared" si="0"/>
        <v>12143.826239999999</v>
      </c>
    </row>
    <row r="13" spans="1:7" ht="15">
      <c r="A13" s="112" t="s">
        <v>84</v>
      </c>
      <c r="B13" s="113" t="str">
        <f>'[1]ORÇ'!B18</f>
        <v>LIMPEZA GERAL</v>
      </c>
      <c r="C13" s="114">
        <f>'[1]ORÇ'!F18</f>
        <v>548.856</v>
      </c>
      <c r="D13" s="115">
        <v>0</v>
      </c>
      <c r="E13" s="115">
        <v>0</v>
      </c>
      <c r="F13" s="115">
        <v>1</v>
      </c>
      <c r="G13" s="116">
        <f t="shared" si="0"/>
        <v>1</v>
      </c>
    </row>
    <row r="14" spans="1:7" ht="15">
      <c r="A14" s="117"/>
      <c r="B14" s="118"/>
      <c r="C14" s="119"/>
      <c r="D14" s="120">
        <f aca="true" t="shared" si="1" ref="D14">SUM(C13*D13)</f>
        <v>0</v>
      </c>
      <c r="E14" s="120">
        <f aca="true" t="shared" si="2" ref="E14">SUM(C13*E13)</f>
        <v>0</v>
      </c>
      <c r="F14" s="120">
        <f aca="true" t="shared" si="3" ref="F14">SUM(C13*F13)</f>
        <v>548.856</v>
      </c>
      <c r="G14" s="121">
        <f t="shared" si="0"/>
        <v>548.856</v>
      </c>
    </row>
    <row r="15" spans="1:7" ht="15.75" thickBot="1">
      <c r="A15" s="38"/>
      <c r="B15" s="8" t="s">
        <v>94</v>
      </c>
      <c r="C15" s="122">
        <f>SUM(C9:C14)</f>
        <v>19582.48704</v>
      </c>
      <c r="D15" s="123">
        <f>SUM(D10,D12,D14)</f>
        <v>4133.88288</v>
      </c>
      <c r="E15" s="123">
        <f>SUM(E10,E12,E14)</f>
        <v>7613.452416</v>
      </c>
      <c r="F15" s="123">
        <f>SUM(F10,F12,F14)</f>
        <v>7835.151743999999</v>
      </c>
      <c r="G15" s="21">
        <f t="shared" si="0"/>
        <v>19582.48704</v>
      </c>
    </row>
  </sheetData>
  <mergeCells count="13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7:B7"/>
    <mergeCell ref="A9:A10"/>
    <mergeCell ref="B9:B10"/>
    <mergeCell ref="C9:C10"/>
  </mergeCells>
  <printOptions/>
  <pageMargins left="0.2755905511811024" right="0.11811023622047245" top="1.66" bottom="0.7874015748031497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626A-5782-4951-AD18-FC5ECE863DAD}">
  <sheetPr>
    <pageSetUpPr fitToPage="1"/>
  </sheetPr>
  <dimension ref="A1:H52"/>
  <sheetViews>
    <sheetView view="pageBreakPreview" zoomScale="75" zoomScaleSheetLayoutView="75" workbookViewId="0" topLeftCell="A1">
      <selection activeCell="J54" sqref="J54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95</v>
      </c>
      <c r="B4" s="56"/>
      <c r="C4" s="56"/>
      <c r="D4" s="56"/>
      <c r="E4" s="56"/>
      <c r="F4" s="57"/>
      <c r="H4">
        <v>1.2</v>
      </c>
    </row>
    <row r="5" spans="1:6" ht="15">
      <c r="A5" s="58" t="s">
        <v>96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28" t="s">
        <v>6</v>
      </c>
      <c r="B8" s="6" t="s">
        <v>71</v>
      </c>
      <c r="C8" s="29"/>
      <c r="D8" s="30"/>
      <c r="E8" s="31"/>
      <c r="F8" s="20">
        <f>SUM(F9:F12)</f>
        <v>22980.88392</v>
      </c>
    </row>
    <row r="9" spans="1:8" ht="15">
      <c r="A9" s="7" t="s">
        <v>15</v>
      </c>
      <c r="B9" s="32" t="s">
        <v>72</v>
      </c>
      <c r="C9" s="33">
        <v>39</v>
      </c>
      <c r="D9" s="33" t="s">
        <v>73</v>
      </c>
      <c r="E9" s="34">
        <f>SUM($H$4*H9)</f>
        <v>87.16799999999999</v>
      </c>
      <c r="F9" s="35">
        <f>SUM(C9*E9)</f>
        <v>3399.5519999999997</v>
      </c>
      <c r="H9" s="25">
        <v>72.64</v>
      </c>
    </row>
    <row r="10" spans="1:8" ht="15">
      <c r="A10" s="7" t="s">
        <v>7</v>
      </c>
      <c r="B10" s="32" t="s">
        <v>74</v>
      </c>
      <c r="C10" s="33">
        <v>7.8</v>
      </c>
      <c r="D10" s="33" t="s">
        <v>73</v>
      </c>
      <c r="E10" s="34">
        <f aca="true" t="shared" si="0" ref="E10:E12">SUM($H$4*H10)</f>
        <v>973.3439999999999</v>
      </c>
      <c r="F10" s="35">
        <f aca="true" t="shared" si="1" ref="F10:F12">SUM(C10*E10)</f>
        <v>7592.083199999999</v>
      </c>
      <c r="H10" s="25">
        <v>811.12</v>
      </c>
    </row>
    <row r="11" spans="1:8" ht="15">
      <c r="A11" s="7" t="s">
        <v>25</v>
      </c>
      <c r="B11" s="32" t="s">
        <v>75</v>
      </c>
      <c r="C11" s="33">
        <v>1.06</v>
      </c>
      <c r="D11" s="33" t="s">
        <v>73</v>
      </c>
      <c r="E11" s="34">
        <f t="shared" si="0"/>
        <v>4061.2919999999995</v>
      </c>
      <c r="F11" s="35">
        <f t="shared" si="1"/>
        <v>4304.96952</v>
      </c>
      <c r="H11" s="25">
        <v>3384.41</v>
      </c>
    </row>
    <row r="12" spans="1:8" ht="15">
      <c r="A12" s="7" t="s">
        <v>76</v>
      </c>
      <c r="B12" s="32" t="s">
        <v>77</v>
      </c>
      <c r="C12" s="33">
        <v>7.8</v>
      </c>
      <c r="D12" s="33" t="s">
        <v>73</v>
      </c>
      <c r="E12" s="34">
        <f t="shared" si="0"/>
        <v>985.164</v>
      </c>
      <c r="F12" s="35">
        <f t="shared" si="1"/>
        <v>7684.2792</v>
      </c>
      <c r="H12" s="25">
        <v>820.97</v>
      </c>
    </row>
    <row r="13" spans="1:8" ht="15">
      <c r="A13" s="7" t="s">
        <v>78</v>
      </c>
      <c r="B13" s="32"/>
      <c r="C13" s="33"/>
      <c r="D13" s="33"/>
      <c r="E13" s="34"/>
      <c r="F13" s="35"/>
      <c r="H13" s="25"/>
    </row>
    <row r="14" spans="1:8" ht="15">
      <c r="A14" s="28" t="s">
        <v>8</v>
      </c>
      <c r="B14" s="6" t="s">
        <v>79</v>
      </c>
      <c r="C14" s="30"/>
      <c r="D14" s="30"/>
      <c r="E14" s="31"/>
      <c r="F14" s="20">
        <f>SUM(F15:F17)</f>
        <v>21894.5376</v>
      </c>
      <c r="H14" s="25"/>
    </row>
    <row r="15" spans="1:8" ht="15">
      <c r="A15" s="7" t="s">
        <v>9</v>
      </c>
      <c r="B15" s="32" t="s">
        <v>80</v>
      </c>
      <c r="C15" s="33">
        <v>104</v>
      </c>
      <c r="D15" s="33" t="s">
        <v>81</v>
      </c>
      <c r="E15" s="34">
        <f>SUM($H$4*H15)</f>
        <v>114.264</v>
      </c>
      <c r="F15" s="35">
        <f>SUM(C15*E15)</f>
        <v>11883.456</v>
      </c>
      <c r="H15" s="25">
        <v>95.22</v>
      </c>
    </row>
    <row r="16" spans="1:8" ht="15">
      <c r="A16" s="7" t="s">
        <v>10</v>
      </c>
      <c r="B16" s="32" t="s">
        <v>82</v>
      </c>
      <c r="C16" s="33">
        <v>140.4</v>
      </c>
      <c r="D16" s="33" t="s">
        <v>81</v>
      </c>
      <c r="E16" s="34">
        <f>SUM($H$4*H16)</f>
        <v>14.027999999999999</v>
      </c>
      <c r="F16" s="35">
        <f>SUM(C16*E16)</f>
        <v>1969.5312</v>
      </c>
      <c r="H16" s="25">
        <v>11.69</v>
      </c>
    </row>
    <row r="17" spans="1:8" ht="15">
      <c r="A17" s="7" t="s">
        <v>16</v>
      </c>
      <c r="B17" s="32" t="s">
        <v>83</v>
      </c>
      <c r="C17" s="33">
        <v>140.4</v>
      </c>
      <c r="D17" s="33" t="s">
        <v>81</v>
      </c>
      <c r="E17" s="34">
        <f>SUM($H$4*H17)</f>
        <v>57.275999999999996</v>
      </c>
      <c r="F17" s="35">
        <f>SUM(C17*E17)</f>
        <v>8041.5504</v>
      </c>
      <c r="H17" s="25">
        <v>47.73</v>
      </c>
    </row>
    <row r="18" spans="1:6" ht="15">
      <c r="A18" s="28" t="s">
        <v>84</v>
      </c>
      <c r="B18" s="6" t="s">
        <v>85</v>
      </c>
      <c r="C18" s="30"/>
      <c r="D18" s="30"/>
      <c r="E18" s="31"/>
      <c r="F18" s="20">
        <f>SUM(F19:F19)</f>
        <v>1764.1799999999998</v>
      </c>
    </row>
    <row r="19" spans="1:8" ht="15">
      <c r="A19" s="41" t="s">
        <v>86</v>
      </c>
      <c r="B19" s="43" t="s">
        <v>87</v>
      </c>
      <c r="C19" s="49">
        <v>202.5</v>
      </c>
      <c r="D19" s="49" t="s">
        <v>81</v>
      </c>
      <c r="E19" s="34">
        <f>SUM($H$4*H19)</f>
        <v>8.712</v>
      </c>
      <c r="F19" s="35">
        <f>SUM(C19*E19)</f>
        <v>1764.1799999999998</v>
      </c>
      <c r="H19">
        <v>7.26</v>
      </c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SUM(F8,F14,F18)</f>
        <v>46639.601520000004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010F-25FE-4518-82D6-05A0EE425655}">
  <dimension ref="A3:G15"/>
  <sheetViews>
    <sheetView view="pageBreakPreview" zoomScale="93" zoomScaleSheetLayoutView="93" workbookViewId="0" topLeftCell="A1">
      <selection activeCell="F14" sqref="F14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'[2]ORÇ'!$A$4</f>
        <v>OBJETIVO:  CONSTRUÇÃO DE UMA GALERIA COM 130 METROS LINEARES</v>
      </c>
      <c r="B5" s="56"/>
      <c r="C5" s="56"/>
      <c r="D5" s="56"/>
      <c r="E5" s="56"/>
      <c r="F5" s="56"/>
      <c r="G5" s="111"/>
    </row>
    <row r="6" spans="1:7" ht="15">
      <c r="A6" s="110" t="s">
        <v>96</v>
      </c>
      <c r="B6" s="111"/>
      <c r="C6" s="111"/>
      <c r="D6" s="111"/>
      <c r="E6" s="111"/>
      <c r="F6" s="111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'[2]ORÇ'!B8</f>
        <v>FUNDAÇÃO</v>
      </c>
      <c r="C9" s="114">
        <f>'[2]ORÇ'!F8</f>
        <v>22980.88392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13788.530352</v>
      </c>
      <c r="E10" s="120">
        <f>SUM(C9*E9)</f>
        <v>9192.353568</v>
      </c>
      <c r="F10" s="120">
        <f>SUM(C9*F9)</f>
        <v>0</v>
      </c>
      <c r="G10" s="121">
        <f t="shared" si="0"/>
        <v>22980.88392</v>
      </c>
    </row>
    <row r="11" spans="1:7" ht="15">
      <c r="A11" s="112" t="s">
        <v>8</v>
      </c>
      <c r="B11" s="113" t="str">
        <f>'[2]ORÇ'!B14</f>
        <v>PAREDES/REVESTIMENTO</v>
      </c>
      <c r="C11" s="114">
        <f>'[2]ORÇ'!F14</f>
        <v>21894.5376</v>
      </c>
      <c r="D11" s="115">
        <v>0</v>
      </c>
      <c r="E11" s="115">
        <v>0.4</v>
      </c>
      <c r="F11" s="115">
        <v>0.6</v>
      </c>
      <c r="G11" s="116">
        <f t="shared" si="0"/>
        <v>1</v>
      </c>
    </row>
    <row r="12" spans="1:7" ht="15">
      <c r="A12" s="117"/>
      <c r="B12" s="118"/>
      <c r="C12" s="119"/>
      <c r="D12" s="120">
        <f>SUM(C11*D11)</f>
        <v>0</v>
      </c>
      <c r="E12" s="120">
        <f>SUM(C11*E11)</f>
        <v>8757.81504</v>
      </c>
      <c r="F12" s="120">
        <f>SUM(C11*F11)</f>
        <v>13136.72256</v>
      </c>
      <c r="G12" s="121">
        <f t="shared" si="0"/>
        <v>21894.5376</v>
      </c>
    </row>
    <row r="13" spans="1:7" ht="15">
      <c r="A13" s="112" t="s">
        <v>84</v>
      </c>
      <c r="B13" s="113" t="str">
        <f>'[2]ORÇ'!B18</f>
        <v>LIMPEZA GERAL</v>
      </c>
      <c r="C13" s="114">
        <f>'[2]ORÇ'!F18</f>
        <v>1764.1799999999998</v>
      </c>
      <c r="D13" s="115">
        <v>0</v>
      </c>
      <c r="E13" s="115">
        <v>0</v>
      </c>
      <c r="F13" s="115">
        <v>1</v>
      </c>
      <c r="G13" s="116">
        <f t="shared" si="0"/>
        <v>1</v>
      </c>
    </row>
    <row r="14" spans="1:7" ht="15">
      <c r="A14" s="117"/>
      <c r="B14" s="118"/>
      <c r="C14" s="119"/>
      <c r="D14" s="120">
        <f aca="true" t="shared" si="1" ref="D14">SUM(C13*D13)</f>
        <v>0</v>
      </c>
      <c r="E14" s="120">
        <f aca="true" t="shared" si="2" ref="E14">SUM(C13*E13)</f>
        <v>0</v>
      </c>
      <c r="F14" s="120">
        <f aca="true" t="shared" si="3" ref="F14">SUM(C13*F13)</f>
        <v>1764.1799999999998</v>
      </c>
      <c r="G14" s="121">
        <f t="shared" si="0"/>
        <v>1764.1799999999998</v>
      </c>
    </row>
    <row r="15" spans="1:7" ht="15.75" thickBot="1">
      <c r="A15" s="38"/>
      <c r="B15" s="8" t="s">
        <v>94</v>
      </c>
      <c r="C15" s="122">
        <f>SUM(C9:C14)</f>
        <v>46639.601520000004</v>
      </c>
      <c r="D15" s="123">
        <f>SUM(D10,D12,D14)</f>
        <v>13788.530352</v>
      </c>
      <c r="E15" s="123">
        <f>SUM(E10,E12,E14)</f>
        <v>17950.168608</v>
      </c>
      <c r="F15" s="123">
        <f>SUM(F10,F12,F14)</f>
        <v>14900.90256</v>
      </c>
      <c r="G15" s="21">
        <f t="shared" si="0"/>
        <v>46639.601520000004</v>
      </c>
    </row>
  </sheetData>
  <mergeCells count="13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7:B7"/>
    <mergeCell ref="A9:A10"/>
    <mergeCell ref="B9:B10"/>
    <mergeCell ref="C9:C10"/>
  </mergeCells>
  <printOptions/>
  <pageMargins left="0.2755905511811024" right="0.11811023622047245" top="1.62" bottom="0.7874015748031497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4E2C-F969-4331-A2DF-C1642190FF13}">
  <sheetPr>
    <pageSetUpPr fitToPage="1"/>
  </sheetPr>
  <dimension ref="A1:H52"/>
  <sheetViews>
    <sheetView view="pageBreakPreview" zoomScale="75" zoomScaleSheetLayoutView="75" workbookViewId="0" topLeftCell="A13">
      <selection activeCell="L59" sqref="L59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97</v>
      </c>
      <c r="B4" s="56"/>
      <c r="C4" s="56"/>
      <c r="D4" s="56"/>
      <c r="E4" s="56"/>
      <c r="F4" s="57"/>
      <c r="H4">
        <v>1.2</v>
      </c>
    </row>
    <row r="5" spans="1:6" ht="15">
      <c r="A5" s="58" t="s">
        <v>98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28" t="s">
        <v>6</v>
      </c>
      <c r="B8" s="6" t="s">
        <v>71</v>
      </c>
      <c r="C8" s="29"/>
      <c r="D8" s="30"/>
      <c r="E8" s="31"/>
      <c r="F8" s="20">
        <f>SUM(F9:F12)</f>
        <v>3559.9608</v>
      </c>
    </row>
    <row r="9" spans="1:8" ht="15">
      <c r="A9" s="7" t="s">
        <v>15</v>
      </c>
      <c r="B9" s="32" t="s">
        <v>72</v>
      </c>
      <c r="C9" s="33">
        <v>6.84</v>
      </c>
      <c r="D9" s="33" t="s">
        <v>73</v>
      </c>
      <c r="E9" s="34">
        <f>SUM($H$4*H9)</f>
        <v>87.16799999999999</v>
      </c>
      <c r="F9" s="35">
        <f>SUM(C9*E9)</f>
        <v>596.22912</v>
      </c>
      <c r="H9" s="25">
        <v>72.64</v>
      </c>
    </row>
    <row r="10" spans="1:8" ht="15">
      <c r="A10" s="7" t="s">
        <v>7</v>
      </c>
      <c r="B10" s="32" t="s">
        <v>74</v>
      </c>
      <c r="C10" s="33">
        <v>1.14</v>
      </c>
      <c r="D10" s="33" t="s">
        <v>73</v>
      </c>
      <c r="E10" s="34">
        <f aca="true" t="shared" si="0" ref="E10:E12">SUM($H$4*H10)</f>
        <v>973.3439999999999</v>
      </c>
      <c r="F10" s="35">
        <f aca="true" t="shared" si="1" ref="F10:F12">SUM(C10*E10)</f>
        <v>1109.61216</v>
      </c>
      <c r="H10" s="25">
        <v>811.12</v>
      </c>
    </row>
    <row r="11" spans="1:8" ht="15">
      <c r="A11" s="7" t="s">
        <v>25</v>
      </c>
      <c r="B11" s="32" t="s">
        <v>75</v>
      </c>
      <c r="C11" s="33">
        <v>0.18</v>
      </c>
      <c r="D11" s="33" t="s">
        <v>73</v>
      </c>
      <c r="E11" s="34">
        <f t="shared" si="0"/>
        <v>4061.2919999999995</v>
      </c>
      <c r="F11" s="35">
        <f t="shared" si="1"/>
        <v>731.0325599999999</v>
      </c>
      <c r="H11" s="25">
        <v>3384.41</v>
      </c>
    </row>
    <row r="12" spans="1:8" ht="15">
      <c r="A12" s="7" t="s">
        <v>76</v>
      </c>
      <c r="B12" s="32" t="s">
        <v>77</v>
      </c>
      <c r="C12" s="33">
        <v>1.14</v>
      </c>
      <c r="D12" s="33" t="s">
        <v>73</v>
      </c>
      <c r="E12" s="34">
        <f t="shared" si="0"/>
        <v>985.164</v>
      </c>
      <c r="F12" s="35">
        <f t="shared" si="1"/>
        <v>1123.0869599999999</v>
      </c>
      <c r="H12" s="25">
        <v>820.97</v>
      </c>
    </row>
    <row r="13" spans="1:8" ht="15">
      <c r="A13" s="7" t="s">
        <v>78</v>
      </c>
      <c r="B13" s="32"/>
      <c r="C13" s="33"/>
      <c r="D13" s="33"/>
      <c r="E13" s="34"/>
      <c r="F13" s="35"/>
      <c r="H13" s="25"/>
    </row>
    <row r="14" spans="1:8" ht="15">
      <c r="A14" s="28" t="s">
        <v>8</v>
      </c>
      <c r="B14" s="6" t="s">
        <v>79</v>
      </c>
      <c r="C14" s="30"/>
      <c r="D14" s="30"/>
      <c r="E14" s="31"/>
      <c r="F14" s="20">
        <f>SUM(F15:F17)</f>
        <v>4610.28768</v>
      </c>
      <c r="H14" s="25"/>
    </row>
    <row r="15" spans="1:8" ht="15">
      <c r="A15" s="7" t="s">
        <v>9</v>
      </c>
      <c r="B15" s="32" t="s">
        <v>80</v>
      </c>
      <c r="C15" s="33">
        <v>22.8</v>
      </c>
      <c r="D15" s="33" t="s">
        <v>81</v>
      </c>
      <c r="E15" s="34">
        <f>SUM($H$4*H15)</f>
        <v>114.264</v>
      </c>
      <c r="F15" s="35">
        <f>SUM(C15*E15)</f>
        <v>2605.2192</v>
      </c>
      <c r="H15" s="25">
        <v>95.22</v>
      </c>
    </row>
    <row r="16" spans="1:8" ht="15">
      <c r="A16" s="7" t="s">
        <v>10</v>
      </c>
      <c r="B16" s="32" t="s">
        <v>82</v>
      </c>
      <c r="C16" s="33">
        <v>28.12</v>
      </c>
      <c r="D16" s="33" t="s">
        <v>81</v>
      </c>
      <c r="E16" s="34">
        <f>SUM($H$4*H16)</f>
        <v>14.027999999999999</v>
      </c>
      <c r="F16" s="35">
        <f>SUM(C16*E16)</f>
        <v>394.46736</v>
      </c>
      <c r="H16" s="25">
        <v>11.69</v>
      </c>
    </row>
    <row r="17" spans="1:8" ht="15">
      <c r="A17" s="7" t="s">
        <v>16</v>
      </c>
      <c r="B17" s="32" t="s">
        <v>83</v>
      </c>
      <c r="C17" s="33">
        <v>28.12</v>
      </c>
      <c r="D17" s="33" t="s">
        <v>81</v>
      </c>
      <c r="E17" s="34">
        <f>SUM($H$4*H17)</f>
        <v>57.275999999999996</v>
      </c>
      <c r="F17" s="35">
        <f>SUM(C17*E17)</f>
        <v>1610.60112</v>
      </c>
      <c r="H17" s="25">
        <v>47.73</v>
      </c>
    </row>
    <row r="18" spans="1:6" ht="15">
      <c r="A18" s="28" t="s">
        <v>84</v>
      </c>
      <c r="B18" s="6" t="s">
        <v>85</v>
      </c>
      <c r="C18" s="30"/>
      <c r="D18" s="30"/>
      <c r="E18" s="31"/>
      <c r="F18" s="20">
        <f>SUM(F19:F19)</f>
        <v>313.632</v>
      </c>
    </row>
    <row r="19" spans="1:8" ht="15">
      <c r="A19" s="41" t="s">
        <v>86</v>
      </c>
      <c r="B19" s="43" t="s">
        <v>87</v>
      </c>
      <c r="C19" s="49">
        <v>36</v>
      </c>
      <c r="D19" s="49" t="s">
        <v>81</v>
      </c>
      <c r="E19" s="34">
        <f>SUM($H$4*H19)</f>
        <v>8.712</v>
      </c>
      <c r="F19" s="35">
        <f>SUM(C19*E19)</f>
        <v>313.632</v>
      </c>
      <c r="H19">
        <v>7.26</v>
      </c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SUM(F8,F14,F18)</f>
        <v>8483.88048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B936A-2FEF-46A2-BD5A-38BF9C2A6078}">
  <dimension ref="A3:G15"/>
  <sheetViews>
    <sheetView view="pageBreakPreview" zoomScale="93" zoomScaleSheetLayoutView="93" workbookViewId="0" topLeftCell="A1">
      <selection activeCell="B11" sqref="B11:B12"/>
    </sheetView>
  </sheetViews>
  <sheetFormatPr defaultColWidth="9.140625" defaultRowHeight="15"/>
  <cols>
    <col min="1" max="1" width="11.57421875" style="37" customWidth="1"/>
    <col min="2" max="2" width="46.57421875" style="37" customWidth="1"/>
    <col min="3" max="3" width="15.7109375" style="37" bestFit="1" customWidth="1"/>
    <col min="4" max="6" width="10.8515625" style="37" bestFit="1" customWidth="1"/>
    <col min="7" max="7" width="15.7109375" style="37" bestFit="1" customWidth="1"/>
    <col min="8" max="16384" width="9.140625" style="37" customWidth="1"/>
  </cols>
  <sheetData>
    <row r="2" ht="15.75" thickBot="1"/>
    <row r="3" spans="1:7" ht="15.75" thickBot="1">
      <c r="A3" s="104" t="s">
        <v>88</v>
      </c>
      <c r="B3" s="105"/>
      <c r="C3" s="105"/>
      <c r="D3" s="105"/>
      <c r="E3" s="105"/>
      <c r="F3" s="105"/>
      <c r="G3" s="106"/>
    </row>
    <row r="4" spans="1:7" ht="15">
      <c r="A4" s="107" t="s">
        <v>68</v>
      </c>
      <c r="B4" s="108"/>
      <c r="C4" s="15"/>
      <c r="D4" s="14"/>
      <c r="E4" s="14"/>
      <c r="F4" s="14"/>
      <c r="G4" s="11" t="s">
        <v>13</v>
      </c>
    </row>
    <row r="5" spans="1:7" ht="30.75" customHeight="1">
      <c r="A5" s="55" t="str">
        <f>'[3]ORÇ'!$A$4</f>
        <v>OBJETIVO:  CONSTRUÇÃO DE UMA GALERIA COM 19,00 METROS LINEARES</v>
      </c>
      <c r="B5" s="56"/>
      <c r="C5" s="56"/>
      <c r="D5" s="56"/>
      <c r="E5" s="56"/>
      <c r="F5" s="56"/>
      <c r="G5" s="111"/>
    </row>
    <row r="6" spans="1:7" ht="15">
      <c r="A6" s="55" t="s">
        <v>98</v>
      </c>
      <c r="B6" s="56"/>
      <c r="C6" s="56"/>
      <c r="D6" s="56"/>
      <c r="E6" s="56"/>
      <c r="F6" s="56"/>
      <c r="G6" s="109"/>
    </row>
    <row r="7" spans="1:7" ht="15.75" thickBot="1">
      <c r="A7" s="65" t="s">
        <v>45</v>
      </c>
      <c r="B7" s="66"/>
      <c r="C7" s="22"/>
      <c r="D7" s="22"/>
      <c r="E7" s="22"/>
      <c r="F7" s="22"/>
      <c r="G7" s="23"/>
    </row>
    <row r="8" spans="1:7" ht="15">
      <c r="A8" s="3" t="s">
        <v>0</v>
      </c>
      <c r="B8" s="4" t="s">
        <v>1</v>
      </c>
      <c r="C8" s="4" t="s">
        <v>90</v>
      </c>
      <c r="D8" s="12" t="s">
        <v>91</v>
      </c>
      <c r="E8" s="12" t="s">
        <v>92</v>
      </c>
      <c r="F8" s="12" t="s">
        <v>93</v>
      </c>
      <c r="G8" s="12"/>
    </row>
    <row r="9" spans="1:7" ht="15">
      <c r="A9" s="112" t="s">
        <v>6</v>
      </c>
      <c r="B9" s="113" t="str">
        <f>'[3]ORÇ'!B8</f>
        <v>FUNDAÇÃO</v>
      </c>
      <c r="C9" s="114">
        <f>'[3]ORÇ'!F8</f>
        <v>3559.9608</v>
      </c>
      <c r="D9" s="115">
        <v>0.6</v>
      </c>
      <c r="E9" s="115">
        <v>0.4</v>
      </c>
      <c r="F9" s="115">
        <v>0</v>
      </c>
      <c r="G9" s="116">
        <f aca="true" t="shared" si="0" ref="G9:G15">SUM(D9:F9)</f>
        <v>1</v>
      </c>
    </row>
    <row r="10" spans="1:7" ht="15">
      <c r="A10" s="117"/>
      <c r="B10" s="118"/>
      <c r="C10" s="119"/>
      <c r="D10" s="120">
        <f>SUM(C9*D9)</f>
        <v>2135.97648</v>
      </c>
      <c r="E10" s="120">
        <f>SUM(C9*E9)</f>
        <v>1423.98432</v>
      </c>
      <c r="F10" s="120">
        <f>SUM(C9*F9)</f>
        <v>0</v>
      </c>
      <c r="G10" s="121">
        <f t="shared" si="0"/>
        <v>3559.9608</v>
      </c>
    </row>
    <row r="11" spans="1:7" ht="15">
      <c r="A11" s="112" t="s">
        <v>8</v>
      </c>
      <c r="B11" s="113" t="str">
        <f>'[3]ORÇ'!B14</f>
        <v>PAREDES/REVESTIMENTO</v>
      </c>
      <c r="C11" s="114">
        <f>'[3]ORÇ'!F14</f>
        <v>4610.28768</v>
      </c>
      <c r="D11" s="115">
        <v>0</v>
      </c>
      <c r="E11" s="115">
        <v>0.4</v>
      </c>
      <c r="F11" s="115">
        <v>0.6</v>
      </c>
      <c r="G11" s="116">
        <f t="shared" si="0"/>
        <v>1</v>
      </c>
    </row>
    <row r="12" spans="1:7" ht="15">
      <c r="A12" s="117"/>
      <c r="B12" s="118"/>
      <c r="C12" s="119"/>
      <c r="D12" s="120">
        <f>SUM(C11*D11)</f>
        <v>0</v>
      </c>
      <c r="E12" s="120">
        <f>SUM(C11*E11)</f>
        <v>1844.1150720000003</v>
      </c>
      <c r="F12" s="120">
        <f>SUM(C11*F11)</f>
        <v>2766.1726080000003</v>
      </c>
      <c r="G12" s="121">
        <f t="shared" si="0"/>
        <v>4610.28768</v>
      </c>
    </row>
    <row r="13" spans="1:7" ht="15">
      <c r="A13" s="112" t="s">
        <v>84</v>
      </c>
      <c r="B13" s="113" t="str">
        <f>'[3]ORÇ'!B18</f>
        <v>LIMPEZA GERAL</v>
      </c>
      <c r="C13" s="114">
        <f>'[3]ORÇ'!F18</f>
        <v>313.632</v>
      </c>
      <c r="D13" s="115">
        <v>0</v>
      </c>
      <c r="E13" s="115">
        <v>0</v>
      </c>
      <c r="F13" s="115">
        <v>1</v>
      </c>
      <c r="G13" s="116">
        <f t="shared" si="0"/>
        <v>1</v>
      </c>
    </row>
    <row r="14" spans="1:7" ht="15">
      <c r="A14" s="117"/>
      <c r="B14" s="118"/>
      <c r="C14" s="119"/>
      <c r="D14" s="120">
        <f aca="true" t="shared" si="1" ref="D14">SUM(C13*D13)</f>
        <v>0</v>
      </c>
      <c r="E14" s="120">
        <f aca="true" t="shared" si="2" ref="E14">SUM(C13*E13)</f>
        <v>0</v>
      </c>
      <c r="F14" s="120">
        <f aca="true" t="shared" si="3" ref="F14">SUM(C13*F13)</f>
        <v>313.632</v>
      </c>
      <c r="G14" s="121">
        <f t="shared" si="0"/>
        <v>313.632</v>
      </c>
    </row>
    <row r="15" spans="1:7" ht="15.75" thickBot="1">
      <c r="A15" s="38"/>
      <c r="B15" s="8" t="s">
        <v>94</v>
      </c>
      <c r="C15" s="122">
        <f>SUM(C9:C14)</f>
        <v>8483.88048</v>
      </c>
      <c r="D15" s="123">
        <f>SUM(D10,D12,D14)</f>
        <v>2135.97648</v>
      </c>
      <c r="E15" s="123">
        <f>SUM(E10,E12,E14)</f>
        <v>3268.099392</v>
      </c>
      <c r="F15" s="123">
        <f>SUM(F10,F12,F14)</f>
        <v>3079.8046080000004</v>
      </c>
      <c r="G15" s="21">
        <f t="shared" si="0"/>
        <v>8483.88048</v>
      </c>
    </row>
  </sheetData>
  <mergeCells count="14">
    <mergeCell ref="A11:A12"/>
    <mergeCell ref="B11:B12"/>
    <mergeCell ref="C11:C12"/>
    <mergeCell ref="A13:A14"/>
    <mergeCell ref="B13:B14"/>
    <mergeCell ref="C13:C14"/>
    <mergeCell ref="A3:G3"/>
    <mergeCell ref="A4:B4"/>
    <mergeCell ref="A5:F5"/>
    <mergeCell ref="A6:F6"/>
    <mergeCell ref="A7:B7"/>
    <mergeCell ref="A9:A10"/>
    <mergeCell ref="B9:B10"/>
    <mergeCell ref="C9:C10"/>
  </mergeCells>
  <printOptions/>
  <pageMargins left="0.2755905511811024" right="0.11811023622047245" top="1.66" bottom="0.7874015748031497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945C5-9C66-4C0C-B34F-83E3E3E47B64}">
  <sheetPr>
    <pageSetUpPr fitToPage="1"/>
  </sheetPr>
  <dimension ref="A1:H52"/>
  <sheetViews>
    <sheetView view="pageBreakPreview" zoomScale="75" zoomScaleSheetLayoutView="75" workbookViewId="0" topLeftCell="A16">
      <selection activeCell="J15" sqref="J15"/>
    </sheetView>
  </sheetViews>
  <sheetFormatPr defaultColWidth="9.140625" defaultRowHeight="15"/>
  <cols>
    <col min="1" max="1" width="6.8515625" style="2" customWidth="1"/>
    <col min="2" max="2" width="56.8515625" style="1" customWidth="1"/>
    <col min="3" max="3" width="9.140625" style="16" customWidth="1"/>
    <col min="4" max="4" width="9.140625" style="13" customWidth="1"/>
    <col min="5" max="5" width="15.00390625" style="17" customWidth="1"/>
    <col min="6" max="6" width="19.00390625" style="0" customWidth="1"/>
  </cols>
  <sheetData>
    <row r="1" spans="1:6" ht="15.75" thickBot="1">
      <c r="A1" s="44"/>
      <c r="B1" s="45"/>
      <c r="C1" s="46"/>
      <c r="D1" s="47"/>
      <c r="E1" s="48"/>
      <c r="F1" s="37"/>
    </row>
    <row r="2" spans="1:6" ht="21.75" thickBot="1">
      <c r="A2" s="52" t="s">
        <v>14</v>
      </c>
      <c r="B2" s="53"/>
      <c r="C2" s="53"/>
      <c r="D2" s="53"/>
      <c r="E2" s="53"/>
      <c r="F2" s="54"/>
    </row>
    <row r="3" spans="1:6" ht="15">
      <c r="A3" s="9" t="s">
        <v>68</v>
      </c>
      <c r="B3" s="10"/>
      <c r="C3" s="15"/>
      <c r="D3" s="14"/>
      <c r="E3" s="18"/>
      <c r="F3" s="11" t="s">
        <v>13</v>
      </c>
    </row>
    <row r="4" spans="1:8" ht="30" customHeight="1">
      <c r="A4" s="55" t="s">
        <v>99</v>
      </c>
      <c r="B4" s="56"/>
      <c r="C4" s="56"/>
      <c r="D4" s="56"/>
      <c r="E4" s="56"/>
      <c r="F4" s="57"/>
      <c r="H4">
        <v>1.2</v>
      </c>
    </row>
    <row r="5" spans="1:6" ht="15">
      <c r="A5" s="58" t="s">
        <v>100</v>
      </c>
      <c r="B5" s="59"/>
      <c r="C5" s="59"/>
      <c r="D5" s="59"/>
      <c r="E5" s="59"/>
      <c r="F5" s="60"/>
    </row>
    <row r="6" spans="1:6" ht="15.75" thickBot="1">
      <c r="A6" s="24" t="s">
        <v>45</v>
      </c>
      <c r="B6" s="22"/>
      <c r="C6" s="22"/>
      <c r="D6" s="22"/>
      <c r="E6" s="22"/>
      <c r="F6" s="23" t="s">
        <v>19</v>
      </c>
    </row>
    <row r="7" spans="1:6" ht="15">
      <c r="A7" s="3" t="s">
        <v>0</v>
      </c>
      <c r="B7" s="4" t="s">
        <v>1</v>
      </c>
      <c r="C7" s="4" t="s">
        <v>2</v>
      </c>
      <c r="D7" s="12" t="s">
        <v>3</v>
      </c>
      <c r="E7" s="19" t="s">
        <v>4</v>
      </c>
      <c r="F7" s="5" t="s">
        <v>5</v>
      </c>
    </row>
    <row r="8" spans="1:6" ht="15">
      <c r="A8" s="28" t="s">
        <v>6</v>
      </c>
      <c r="B8" s="6" t="s">
        <v>71</v>
      </c>
      <c r="C8" s="29"/>
      <c r="D8" s="30"/>
      <c r="E8" s="31"/>
      <c r="F8" s="20">
        <f>SUM(F9:F12)</f>
        <v>5942.285399999999</v>
      </c>
    </row>
    <row r="9" spans="1:8" ht="15">
      <c r="A9" s="7" t="s">
        <v>15</v>
      </c>
      <c r="B9" s="32" t="s">
        <v>72</v>
      </c>
      <c r="C9" s="33">
        <v>11.52</v>
      </c>
      <c r="D9" s="33" t="s">
        <v>73</v>
      </c>
      <c r="E9" s="34">
        <f>SUM($H$4*H9)</f>
        <v>87.16799999999999</v>
      </c>
      <c r="F9" s="35">
        <f>SUM(C9*E9)</f>
        <v>1004.1753599999998</v>
      </c>
      <c r="H9" s="25">
        <v>72.64</v>
      </c>
    </row>
    <row r="10" spans="1:8" ht="15">
      <c r="A10" s="7" t="s">
        <v>7</v>
      </c>
      <c r="B10" s="32" t="s">
        <v>74</v>
      </c>
      <c r="C10" s="33">
        <v>1.92</v>
      </c>
      <c r="D10" s="33" t="s">
        <v>73</v>
      </c>
      <c r="E10" s="34">
        <f aca="true" t="shared" si="0" ref="E10:E12">SUM($H$4*H10)</f>
        <v>973.3439999999999</v>
      </c>
      <c r="F10" s="35">
        <f aca="true" t="shared" si="1" ref="F10:F12">SUM(C10*E10)</f>
        <v>1868.8204799999999</v>
      </c>
      <c r="H10" s="25">
        <v>811.12</v>
      </c>
    </row>
    <row r="11" spans="1:8" ht="15">
      <c r="A11" s="7" t="s">
        <v>25</v>
      </c>
      <c r="B11" s="32" t="s">
        <v>75</v>
      </c>
      <c r="C11" s="33">
        <v>0.29</v>
      </c>
      <c r="D11" s="33" t="s">
        <v>73</v>
      </c>
      <c r="E11" s="34">
        <f t="shared" si="0"/>
        <v>4061.2919999999995</v>
      </c>
      <c r="F11" s="35">
        <f t="shared" si="1"/>
        <v>1177.7746799999998</v>
      </c>
      <c r="H11" s="25">
        <v>3384.41</v>
      </c>
    </row>
    <row r="12" spans="1:8" ht="15">
      <c r="A12" s="7" t="s">
        <v>76</v>
      </c>
      <c r="B12" s="32" t="s">
        <v>77</v>
      </c>
      <c r="C12" s="33">
        <v>1.92</v>
      </c>
      <c r="D12" s="33" t="s">
        <v>73</v>
      </c>
      <c r="E12" s="34">
        <f t="shared" si="0"/>
        <v>985.164</v>
      </c>
      <c r="F12" s="35">
        <f t="shared" si="1"/>
        <v>1891.51488</v>
      </c>
      <c r="H12" s="25">
        <v>820.97</v>
      </c>
    </row>
    <row r="13" spans="1:8" ht="15">
      <c r="A13" s="7" t="s">
        <v>78</v>
      </c>
      <c r="B13" s="32"/>
      <c r="C13" s="33"/>
      <c r="D13" s="33"/>
      <c r="E13" s="34"/>
      <c r="F13" s="35"/>
      <c r="H13" s="25"/>
    </row>
    <row r="14" spans="1:8" ht="15">
      <c r="A14" s="28" t="s">
        <v>8</v>
      </c>
      <c r="B14" s="6" t="s">
        <v>79</v>
      </c>
      <c r="C14" s="30"/>
      <c r="D14" s="30"/>
      <c r="E14" s="31"/>
      <c r="F14" s="20">
        <f>SUM(F15:F17)</f>
        <v>7764.695039999999</v>
      </c>
      <c r="H14" s="25"/>
    </row>
    <row r="15" spans="1:8" ht="15">
      <c r="A15" s="7" t="s">
        <v>9</v>
      </c>
      <c r="B15" s="32" t="s">
        <v>80</v>
      </c>
      <c r="C15" s="33">
        <v>38.4</v>
      </c>
      <c r="D15" s="33" t="s">
        <v>81</v>
      </c>
      <c r="E15" s="34">
        <f>SUM($H$4*H15)</f>
        <v>114.264</v>
      </c>
      <c r="F15" s="35">
        <f>SUM(C15*E15)</f>
        <v>4387.7375999999995</v>
      </c>
      <c r="H15" s="25">
        <v>95.22</v>
      </c>
    </row>
    <row r="16" spans="1:8" ht="15">
      <c r="A16" s="7" t="s">
        <v>10</v>
      </c>
      <c r="B16" s="32" t="s">
        <v>82</v>
      </c>
      <c r="C16" s="33">
        <v>47.36</v>
      </c>
      <c r="D16" s="33" t="s">
        <v>81</v>
      </c>
      <c r="E16" s="34">
        <f>SUM($H$4*H16)</f>
        <v>14.027999999999999</v>
      </c>
      <c r="F16" s="35">
        <f>SUM(C16*E16)</f>
        <v>664.3660799999999</v>
      </c>
      <c r="H16" s="25">
        <v>11.69</v>
      </c>
    </row>
    <row r="17" spans="1:8" ht="15">
      <c r="A17" s="7" t="s">
        <v>16</v>
      </c>
      <c r="B17" s="32" t="s">
        <v>83</v>
      </c>
      <c r="C17" s="33">
        <v>47.36</v>
      </c>
      <c r="D17" s="33" t="s">
        <v>81</v>
      </c>
      <c r="E17" s="34">
        <f>SUM($H$4*H17)</f>
        <v>57.275999999999996</v>
      </c>
      <c r="F17" s="35">
        <f>SUM(C17*E17)</f>
        <v>2712.59136</v>
      </c>
      <c r="H17" s="25">
        <v>47.73</v>
      </c>
    </row>
    <row r="18" spans="1:6" ht="15">
      <c r="A18" s="28" t="s">
        <v>84</v>
      </c>
      <c r="B18" s="6" t="s">
        <v>85</v>
      </c>
      <c r="C18" s="30"/>
      <c r="D18" s="30"/>
      <c r="E18" s="31"/>
      <c r="F18" s="20">
        <f>SUM(F19:F19)</f>
        <v>483.51599999999996</v>
      </c>
    </row>
    <row r="19" spans="1:8" ht="15">
      <c r="A19" s="41" t="s">
        <v>86</v>
      </c>
      <c r="B19" s="43" t="s">
        <v>87</v>
      </c>
      <c r="C19" s="49">
        <v>55.5</v>
      </c>
      <c r="D19" s="49" t="s">
        <v>81</v>
      </c>
      <c r="E19" s="34">
        <f>SUM($H$4*H19)</f>
        <v>8.712</v>
      </c>
      <c r="F19" s="35">
        <f>SUM(C19*E19)</f>
        <v>483.51599999999996</v>
      </c>
      <c r="H19">
        <v>7.26</v>
      </c>
    </row>
    <row r="20" spans="1:6" ht="15">
      <c r="A20" s="41"/>
      <c r="B20" s="43"/>
      <c r="C20" s="49"/>
      <c r="D20" s="49"/>
      <c r="E20" s="50"/>
      <c r="F20" s="51"/>
    </row>
    <row r="21" spans="1:6" ht="15">
      <c r="A21" s="41"/>
      <c r="B21" s="43"/>
      <c r="C21" s="49"/>
      <c r="D21" s="49"/>
      <c r="E21" s="50"/>
      <c r="F21" s="51"/>
    </row>
    <row r="22" spans="1:6" ht="15">
      <c r="A22" s="41"/>
      <c r="B22" s="43"/>
      <c r="C22" s="49"/>
      <c r="D22" s="49"/>
      <c r="E22" s="50"/>
      <c r="F22" s="51"/>
    </row>
    <row r="23" spans="1:6" ht="15">
      <c r="A23" s="41"/>
      <c r="B23" s="43"/>
      <c r="C23" s="49"/>
      <c r="D23" s="49"/>
      <c r="E23" s="50"/>
      <c r="F23" s="51"/>
    </row>
    <row r="24" spans="1:6" ht="15">
      <c r="A24" s="41"/>
      <c r="B24" s="43"/>
      <c r="C24" s="49"/>
      <c r="D24" s="49"/>
      <c r="E24" s="50"/>
      <c r="F24" s="51"/>
    </row>
    <row r="25" spans="1:6" ht="15">
      <c r="A25" s="41"/>
      <c r="B25" s="43"/>
      <c r="C25" s="49"/>
      <c r="D25" s="49"/>
      <c r="E25" s="50"/>
      <c r="F25" s="51"/>
    </row>
    <row r="26" spans="1:6" ht="15">
      <c r="A26" s="41"/>
      <c r="B26" s="43"/>
      <c r="C26" s="49"/>
      <c r="D26" s="49"/>
      <c r="E26" s="50"/>
      <c r="F26" s="51"/>
    </row>
    <row r="27" spans="1:6" ht="15">
      <c r="A27" s="41"/>
      <c r="B27" s="43"/>
      <c r="C27" s="49"/>
      <c r="D27" s="49"/>
      <c r="E27" s="50"/>
      <c r="F27" s="51"/>
    </row>
    <row r="28" spans="1:6" ht="15">
      <c r="A28" s="41"/>
      <c r="B28" s="43"/>
      <c r="C28" s="49"/>
      <c r="D28" s="49"/>
      <c r="E28" s="50"/>
      <c r="F28" s="51"/>
    </row>
    <row r="29" spans="1:6" ht="15">
      <c r="A29" s="41"/>
      <c r="B29" s="43"/>
      <c r="C29" s="49"/>
      <c r="D29" s="49"/>
      <c r="E29" s="50"/>
      <c r="F29" s="51"/>
    </row>
    <row r="30" spans="1:6" ht="15">
      <c r="A30" s="41"/>
      <c r="B30" s="43"/>
      <c r="C30" s="49"/>
      <c r="D30" s="49"/>
      <c r="E30" s="50"/>
      <c r="F30" s="51"/>
    </row>
    <row r="31" spans="1:6" ht="15">
      <c r="A31" s="41"/>
      <c r="B31" s="43"/>
      <c r="C31" s="49"/>
      <c r="D31" s="49"/>
      <c r="E31" s="50"/>
      <c r="F31" s="51"/>
    </row>
    <row r="32" spans="1:6" ht="15">
      <c r="A32" s="41"/>
      <c r="B32" s="43"/>
      <c r="C32" s="49"/>
      <c r="D32" s="49"/>
      <c r="E32" s="50"/>
      <c r="F32" s="51"/>
    </row>
    <row r="33" spans="1:6" ht="15">
      <c r="A33" s="41"/>
      <c r="B33" s="43"/>
      <c r="C33" s="49"/>
      <c r="D33" s="49"/>
      <c r="E33" s="50"/>
      <c r="F33" s="51"/>
    </row>
    <row r="34" spans="1:6" ht="15">
      <c r="A34" s="41"/>
      <c r="B34" s="43"/>
      <c r="C34" s="49"/>
      <c r="D34" s="49"/>
      <c r="E34" s="50"/>
      <c r="F34" s="51"/>
    </row>
    <row r="35" spans="1:6" ht="15">
      <c r="A35" s="41"/>
      <c r="B35" s="43"/>
      <c r="C35" s="49"/>
      <c r="D35" s="49"/>
      <c r="E35" s="50"/>
      <c r="F35" s="51"/>
    </row>
    <row r="36" spans="1:6" ht="15">
      <c r="A36" s="41"/>
      <c r="B36" s="43"/>
      <c r="C36" s="49"/>
      <c r="D36" s="49"/>
      <c r="E36" s="50"/>
      <c r="F36" s="51"/>
    </row>
    <row r="37" spans="1:6" ht="15">
      <c r="A37" s="41"/>
      <c r="B37" s="43"/>
      <c r="C37" s="49"/>
      <c r="D37" s="49"/>
      <c r="E37" s="50"/>
      <c r="F37" s="51"/>
    </row>
    <row r="38" spans="1:6" ht="15">
      <c r="A38" s="41"/>
      <c r="B38" s="43"/>
      <c r="C38" s="49"/>
      <c r="D38" s="49"/>
      <c r="E38" s="50"/>
      <c r="F38" s="51"/>
    </row>
    <row r="39" spans="1:6" ht="15">
      <c r="A39" s="41"/>
      <c r="B39" s="43"/>
      <c r="C39" s="49"/>
      <c r="D39" s="49"/>
      <c r="E39" s="50"/>
      <c r="F39" s="51"/>
    </row>
    <row r="40" spans="1:6" ht="15">
      <c r="A40" s="41"/>
      <c r="B40" s="43"/>
      <c r="C40" s="49"/>
      <c r="D40" s="49"/>
      <c r="E40" s="50"/>
      <c r="F40" s="51"/>
    </row>
    <row r="41" spans="1:6" ht="15">
      <c r="A41" s="41"/>
      <c r="B41" s="43"/>
      <c r="C41" s="49"/>
      <c r="D41" s="49"/>
      <c r="E41" s="50"/>
      <c r="F41" s="51"/>
    </row>
    <row r="42" spans="1:6" ht="15">
      <c r="A42" s="41"/>
      <c r="B42" s="43"/>
      <c r="C42" s="49"/>
      <c r="D42" s="49"/>
      <c r="E42" s="50"/>
      <c r="F42" s="51"/>
    </row>
    <row r="43" spans="1:6" ht="15">
      <c r="A43" s="41"/>
      <c r="B43" s="43"/>
      <c r="C43" s="49"/>
      <c r="D43" s="49"/>
      <c r="E43" s="50"/>
      <c r="F43" s="51"/>
    </row>
    <row r="44" spans="1:6" ht="15">
      <c r="A44" s="41"/>
      <c r="B44" s="43"/>
      <c r="C44" s="49"/>
      <c r="D44" s="49"/>
      <c r="E44" s="50"/>
      <c r="F44" s="51"/>
    </row>
    <row r="45" spans="1:6" ht="15">
      <c r="A45" s="41"/>
      <c r="B45" s="43"/>
      <c r="C45" s="49"/>
      <c r="D45" s="49"/>
      <c r="E45" s="50"/>
      <c r="F45" s="51"/>
    </row>
    <row r="46" spans="1:6" ht="15">
      <c r="A46" s="41"/>
      <c r="B46" s="43"/>
      <c r="C46" s="49"/>
      <c r="D46" s="49"/>
      <c r="E46" s="50"/>
      <c r="F46" s="51"/>
    </row>
    <row r="47" spans="1:6" ht="15">
      <c r="A47" s="41"/>
      <c r="B47" s="43"/>
      <c r="C47" s="49"/>
      <c r="D47" s="49"/>
      <c r="E47" s="50"/>
      <c r="F47" s="51"/>
    </row>
    <row r="48" spans="1:6" ht="15">
      <c r="A48" s="41"/>
      <c r="B48" s="43"/>
      <c r="C48" s="49"/>
      <c r="D48" s="49"/>
      <c r="E48" s="50"/>
      <c r="F48" s="51"/>
    </row>
    <row r="49" spans="1:6" ht="15">
      <c r="A49" s="41"/>
      <c r="B49" s="43"/>
      <c r="C49" s="49"/>
      <c r="D49" s="49"/>
      <c r="E49" s="50"/>
      <c r="F49" s="51"/>
    </row>
    <row r="50" spans="1:6" ht="15">
      <c r="A50" s="41"/>
      <c r="B50" s="43"/>
      <c r="C50" s="49"/>
      <c r="D50" s="49"/>
      <c r="E50" s="50"/>
      <c r="F50" s="51"/>
    </row>
    <row r="51" spans="1:6" ht="15">
      <c r="A51" s="41"/>
      <c r="B51" s="42"/>
      <c r="C51" s="49"/>
      <c r="D51" s="49"/>
      <c r="E51" s="50"/>
      <c r="F51" s="51"/>
    </row>
    <row r="52" spans="1:6" ht="15.75" thickBot="1">
      <c r="A52" s="38"/>
      <c r="B52" s="8" t="s">
        <v>11</v>
      </c>
      <c r="C52" s="39"/>
      <c r="D52" s="39"/>
      <c r="E52" s="36" t="s">
        <v>12</v>
      </c>
      <c r="F52" s="21">
        <f>SUM(F8,F14,F18)</f>
        <v>14190.496439999997</v>
      </c>
    </row>
  </sheetData>
  <mergeCells count="3">
    <mergeCell ref="A2:F2"/>
    <mergeCell ref="A4:F4"/>
    <mergeCell ref="A5:F5"/>
  </mergeCells>
  <printOptions/>
  <pageMargins left="0.2362204724409449" right="0.2362204724409449" top="1.58" bottom="0.7480314960629921" header="0.31496062992125984" footer="0.31496062992125984"/>
  <pageSetup fitToHeight="0" fitToWidth="1" horizontalDpi="600" verticalDpi="600" orientation="portrait" paperSize="9" scale="8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pinto mesquita</dc:creator>
  <cp:keywords/>
  <dc:description/>
  <cp:lastModifiedBy>Cliente</cp:lastModifiedBy>
  <cp:lastPrinted>2023-01-31T17:38:50Z</cp:lastPrinted>
  <dcterms:created xsi:type="dcterms:W3CDTF">2020-01-23T09:53:25Z</dcterms:created>
  <dcterms:modified xsi:type="dcterms:W3CDTF">2023-06-28T13:48:43Z</dcterms:modified>
  <cp:category/>
  <cp:version/>
  <cp:contentType/>
  <cp:contentStatus/>
</cp:coreProperties>
</file>